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375" windowWidth="17235" windowHeight="9795" firstSheet="1" activeTab="1"/>
  </bookViews>
  <sheets>
    <sheet name="CONTROL" sheetId="4" state="hidden" r:id="rId1"/>
    <sheet name="WLmodel" sheetId="1" r:id="rId2"/>
    <sheet name="Series" sheetId="2" r:id="rId3"/>
    <sheet name="DATA" sheetId="5" r:id="rId4"/>
  </sheets>
  <definedNames>
    <definedName name="pullME">OFFSET(Series!$F$3,0,0,1,COUNTA(Series!$F$3:$XFD$3))</definedName>
    <definedName name="SerVIEW">WLmodel!$J$1</definedName>
  </definedNames>
  <calcPr calcId="145621"/>
</workbook>
</file>

<file path=xl/calcChain.xml><?xml version="1.0" encoding="utf-8"?>
<calcChain xmlns="http://schemas.openxmlformats.org/spreadsheetml/2006/main">
  <c r="A3" i="2" l="1"/>
  <c r="A2" i="2" s="1"/>
  <c r="A45" i="2" l="1"/>
  <c r="A41" i="2"/>
  <c r="A37" i="2"/>
  <c r="A33" i="2"/>
  <c r="A29" i="2"/>
  <c r="A25" i="2"/>
  <c r="A21" i="2"/>
  <c r="A17" i="2"/>
  <c r="A13" i="2"/>
  <c r="A9" i="2"/>
  <c r="A5" i="2"/>
  <c r="A39" i="2"/>
  <c r="A31" i="2"/>
  <c r="A23" i="2"/>
  <c r="A15" i="2"/>
  <c r="A7" i="2"/>
  <c r="A38" i="2"/>
  <c r="A30" i="2"/>
  <c r="A22" i="2"/>
  <c r="A14" i="2"/>
  <c r="A6" i="2"/>
  <c r="A44" i="2"/>
  <c r="A40" i="2"/>
  <c r="A36" i="2"/>
  <c r="A32" i="2"/>
  <c r="A28" i="2"/>
  <c r="A24" i="2"/>
  <c r="A20" i="2"/>
  <c r="A16" i="2"/>
  <c r="A12" i="2"/>
  <c r="A8" i="2"/>
  <c r="A43" i="2"/>
  <c r="A35" i="2"/>
  <c r="A27" i="2"/>
  <c r="A19" i="2"/>
  <c r="A11" i="2"/>
  <c r="A42" i="2"/>
  <c r="A34" i="2"/>
  <c r="A26" i="2"/>
  <c r="A18" i="2"/>
  <c r="A10" i="2"/>
  <c r="A4" i="2"/>
  <c r="C1" i="1"/>
  <c r="E6" i="1" l="1"/>
  <c r="E7" i="1"/>
  <c r="E4" i="1"/>
  <c r="E5" i="1"/>
  <c r="E3" i="1"/>
</calcChain>
</file>

<file path=xl/sharedStrings.xml><?xml version="1.0" encoding="utf-8"?>
<sst xmlns="http://schemas.openxmlformats.org/spreadsheetml/2006/main" count="65" uniqueCount="54">
  <si>
    <t>Interval:</t>
  </si>
  <si>
    <t>VIEW:</t>
  </si>
  <si>
    <t>Time Series</t>
  </si>
  <si>
    <t>Transform</t>
  </si>
  <si>
    <t>Est</t>
  </si>
  <si>
    <t>none</t>
  </si>
  <si>
    <t>fixed</t>
  </si>
  <si>
    <t>Slope+Offset</t>
  </si>
  <si>
    <t>Max Iter:</t>
  </si>
  <si>
    <t>SourceBOOK:</t>
  </si>
  <si>
    <t>PESTmodule:</t>
  </si>
  <si>
    <t>Measured:</t>
  </si>
  <si>
    <t>Time Begin:</t>
  </si>
  <si>
    <t>Time End:</t>
  </si>
  <si>
    <t>RMS Expected:</t>
  </si>
  <si>
    <t>MEASURED</t>
  </si>
  <si>
    <t>SYNTHETIC</t>
  </si>
  <si>
    <t>DIFFERENCES</t>
  </si>
  <si>
    <t>RMS =</t>
  </si>
  <si>
    <t>SeriesSEEfileNAME:</t>
  </si>
  <si>
    <t>Coeff.1</t>
  </si>
  <si>
    <t>Coeff.2</t>
  </si>
  <si>
    <t>Coeff.3</t>
  </si>
  <si>
    <t>Coeff.4</t>
  </si>
  <si>
    <t>Coeff.5</t>
  </si>
  <si>
    <t>RETURNdataFROMactivePAGE</t>
  </si>
  <si>
    <t>SLOPE+OFFSET</t>
  </si>
  <si>
    <t>SERIES</t>
  </si>
  <si>
    <t>STEP</t>
  </si>
  <si>
    <t>THEIS</t>
  </si>
  <si>
    <t>TIDE</t>
  </si>
  <si>
    <t>Unique Selected Series</t>
  </si>
  <si>
    <t>TIDEcomponent</t>
  </si>
  <si>
    <t>GRAVITY</t>
  </si>
  <si>
    <t>TILT</t>
  </si>
  <si>
    <t>DRY</t>
  </si>
  <si>
    <t>Maximum:</t>
  </si>
  <si>
    <t>Minimum:</t>
  </si>
  <si>
    <t>Average:</t>
  </si>
  <si>
    <t>Std. Dev.:</t>
  </si>
  <si>
    <t>Count:</t>
  </si>
  <si>
    <t>Altitudes</t>
  </si>
  <si>
    <t>GAMMA</t>
  </si>
  <si>
    <t>AIR-LAG</t>
  </si>
  <si>
    <t>SeriesSee.V1.00.xlam</t>
  </si>
  <si>
    <t>Book5.xlsm</t>
  </si>
  <si>
    <t>SSmodule_WLmodel.SerSee</t>
  </si>
  <si>
    <t>WTAQ</t>
  </si>
  <si>
    <t>TIME. IN DAYS</t>
  </si>
  <si>
    <t>Q_gpm</t>
  </si>
  <si>
    <t>log</t>
  </si>
  <si>
    <t>THEIS:Q_GPM_006</t>
  </si>
  <si>
    <t>DD-WTAQ</t>
  </si>
  <si>
    <t>ThisIsAnArchiveWLMbook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</si>
</sst>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mm/dd/yyyy\ hh:mm:ss"/>
    <numFmt numFmtId="165" formatCode="0.0000"/>
    <numFmt numFmtId="166" formatCode="[h]:mm:ss;@"/>
    <numFmt numFmtId="167" formatCode="0.00000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164" fontId="1" fillId="0" borderId="0" xfId="0" applyNumberFormat="1" applyFont="1" applyProtection="1">
      <protection locked="0"/>
    </xf>
    <xf numFmtId="0" fontId="0" fillId="0" borderId="0" xfId="0" applyAlignment="1">
      <alignment horizontal="right"/>
    </xf>
    <xf numFmtId="0" fontId="0" fillId="0" borderId="0" xfId="0" applyFont="1"/>
    <xf numFmtId="0" fontId="2" fillId="0" borderId="0" xfId="0" applyFont="1"/>
    <xf numFmtId="0" fontId="0" fillId="0" borderId="0" xfId="0" applyAlignment="1">
      <alignment horizontal="center"/>
    </xf>
    <xf numFmtId="165" fontId="0" fillId="3" borderId="0" xfId="0" applyNumberFormat="1" applyFill="1"/>
    <xf numFmtId="0" fontId="0" fillId="3" borderId="0" xfId="0" applyFill="1"/>
    <xf numFmtId="0" fontId="0" fillId="2" borderId="1" xfId="0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0" borderId="1" xfId="0" applyBorder="1"/>
    <xf numFmtId="166" fontId="0" fillId="3" borderId="0" xfId="0" applyNumberFormat="1" applyFill="1"/>
    <xf numFmtId="0" fontId="3" fillId="3" borderId="0" xfId="0" applyFont="1" applyFill="1"/>
    <xf numFmtId="0" fontId="3" fillId="0" borderId="0" xfId="0" applyFont="1" applyAlignment="1">
      <alignment horizontal="right"/>
    </xf>
    <xf numFmtId="0" fontId="0" fillId="4" borderId="2" xfId="0" applyFill="1" applyBorder="1" applyAlignment="1">
      <alignment horizontal="center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right" vertical="center"/>
    </xf>
    <xf numFmtId="165" fontId="4" fillId="0" borderId="0" xfId="0" applyNumberFormat="1" applyFont="1" applyAlignment="1">
      <alignment horizontal="center" vertical="center"/>
    </xf>
    <xf numFmtId="167" fontId="0" fillId="3" borderId="0" xfId="0" applyNumberFormat="1" applyFill="1"/>
  </cellXfs>
  <cellStyles count="1">
    <cellStyle name="Normal" xfId="0" builtinId="0"/>
  </cellStyles>
  <dxfs count="69"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4.0728765662866449E-2"/>
          <c:y val="1.0467316585426822E-2"/>
          <c:w val="0.92658950616073144"/>
          <c:h val="0.95770468691413568"/>
        </c:manualLayout>
      </c:layout>
      <c:scatterChart>
        <c:scatterStyle val="lineMarker"/>
        <c:varyColors val="0"/>
        <c:ser>
          <c:idx val="0"/>
          <c:order val="0"/>
          <c:tx>
            <c:strRef>
              <c:f>Series!$C$3</c:f>
              <c:strCache>
                <c:ptCount val="1"/>
                <c:pt idx="0">
                  <c:v>MEASURED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4"/>
            <c:spPr>
              <a:noFill/>
              <a:ln>
                <a:solidFill>
                  <a:srgbClr val="FF0000"/>
                </a:solidFill>
              </a:ln>
            </c:spPr>
          </c:marker>
          <c:xVal>
            <c:numRef>
              <c:f>Series!$B$4:$B$48</c:f>
              <c:numCache>
                <c:formatCode>General</c:formatCode>
                <c:ptCount val="45"/>
                <c:pt idx="0">
                  <c:v>2.5000000000000001E-5</c:v>
                </c:pt>
                <c:pt idx="1">
                  <c:v>3.6999999999999998E-5</c:v>
                </c:pt>
                <c:pt idx="2">
                  <c:v>5.1E-5</c:v>
                </c:pt>
                <c:pt idx="3">
                  <c:v>6.7000000000000002E-5</c:v>
                </c:pt>
                <c:pt idx="4">
                  <c:v>6.8999999999999997E-5</c:v>
                </c:pt>
                <c:pt idx="5">
                  <c:v>1.5200000000000001E-4</c:v>
                </c:pt>
                <c:pt idx="6">
                  <c:v>2.5000000000000001E-4</c:v>
                </c:pt>
                <c:pt idx="7">
                  <c:v>3.6699999999999998E-4</c:v>
                </c:pt>
                <c:pt idx="8">
                  <c:v>5.0699999999999996E-4</c:v>
                </c:pt>
                <c:pt idx="9">
                  <c:v>6.7199999999999996E-4</c:v>
                </c:pt>
                <c:pt idx="10">
                  <c:v>6.8999999999999997E-4</c:v>
                </c:pt>
                <c:pt idx="11">
                  <c:v>1.5200000000000001E-3</c:v>
                </c:pt>
                <c:pt idx="12">
                  <c:v>2.5000000000000001E-3</c:v>
                </c:pt>
                <c:pt idx="13">
                  <c:v>3.6700000000000001E-3</c:v>
                </c:pt>
                <c:pt idx="14">
                  <c:v>5.0699999999999999E-3</c:v>
                </c:pt>
                <c:pt idx="15">
                  <c:v>6.7200000000000003E-3</c:v>
                </c:pt>
                <c:pt idx="16">
                  <c:v>8.6999999999999907E-3</c:v>
                </c:pt>
                <c:pt idx="17">
                  <c:v>1.1039999999999999E-2</c:v>
                </c:pt>
                <c:pt idx="18">
                  <c:v>1.384E-2</c:v>
                </c:pt>
                <c:pt idx="19">
                  <c:v>1.7160000000000002E-2</c:v>
                </c:pt>
                <c:pt idx="20">
                  <c:v>2.111E-2</c:v>
                </c:pt>
                <c:pt idx="21">
                  <c:v>2.5819999999999999E-2</c:v>
                </c:pt>
                <c:pt idx="22">
                  <c:v>3.1419999999999997E-2</c:v>
                </c:pt>
                <c:pt idx="23">
                  <c:v>3.8080000000000003E-2</c:v>
                </c:pt>
                <c:pt idx="24">
                  <c:v>4.6010000000000002E-2</c:v>
                </c:pt>
                <c:pt idx="25">
                  <c:v>5.5449999999999999E-2</c:v>
                </c:pt>
                <c:pt idx="26">
                  <c:v>6.6680000000000003E-2</c:v>
                </c:pt>
                <c:pt idx="27">
                  <c:v>8.0049999999999996E-2</c:v>
                </c:pt>
                <c:pt idx="28">
                  <c:v>9.5949999999999896E-2</c:v>
                </c:pt>
                <c:pt idx="29">
                  <c:v>0.11487</c:v>
                </c:pt>
                <c:pt idx="30">
                  <c:v>0.13739000000000001</c:v>
                </c:pt>
                <c:pt idx="31">
                  <c:v>0.16419</c:v>
                </c:pt>
                <c:pt idx="32">
                  <c:v>0.19608</c:v>
                </c:pt>
                <c:pt idx="33">
                  <c:v>0.23404</c:v>
                </c:pt>
                <c:pt idx="34">
                  <c:v>0.2792</c:v>
                </c:pt>
                <c:pt idx="35">
                  <c:v>0.33294000000000001</c:v>
                </c:pt>
                <c:pt idx="36">
                  <c:v>0.39689000000000002</c:v>
                </c:pt>
                <c:pt idx="37">
                  <c:v>0.47299000000000002</c:v>
                </c:pt>
                <c:pt idx="38">
                  <c:v>0.56355999999999895</c:v>
                </c:pt>
                <c:pt idx="39">
                  <c:v>0.67132999999999998</c:v>
                </c:pt>
                <c:pt idx="40">
                  <c:v>0.79957</c:v>
                </c:pt>
                <c:pt idx="41">
                  <c:v>0.95218999999999998</c:v>
                </c:pt>
              </c:numCache>
            </c:numRef>
          </c:xVal>
          <c:yVal>
            <c:numRef>
              <c:f>Series!$C$4:$C$48</c:f>
              <c:numCache>
                <c:formatCode>General</c:formatCode>
                <c:ptCount val="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1.047E-2</c:v>
                </c:pt>
                <c:pt idx="6">
                  <c:v>3.3820000000000003E-2</c:v>
                </c:pt>
                <c:pt idx="7">
                  <c:v>6.5229999999999996E-2</c:v>
                </c:pt>
                <c:pt idx="8">
                  <c:v>0.1011</c:v>
                </c:pt>
                <c:pt idx="9">
                  <c:v>0.1389</c:v>
                </c:pt>
                <c:pt idx="10">
                  <c:v>0.14269999999999999</c:v>
                </c:pt>
                <c:pt idx="11">
                  <c:v>0.2757</c:v>
                </c:pt>
                <c:pt idx="12">
                  <c:v>0.373</c:v>
                </c:pt>
                <c:pt idx="13">
                  <c:v>0.45250000000000001</c:v>
                </c:pt>
                <c:pt idx="14">
                  <c:v>0.52149999999999996</c:v>
                </c:pt>
                <c:pt idx="15">
                  <c:v>0.58289999999999997</c:v>
                </c:pt>
                <c:pt idx="16">
                  <c:v>0.63990000000000002</c:v>
                </c:pt>
                <c:pt idx="17">
                  <c:v>0.69289999999999996</c:v>
                </c:pt>
                <c:pt idx="18">
                  <c:v>0.74350000000000005</c:v>
                </c:pt>
                <c:pt idx="19">
                  <c:v>0.79190000000000005</c:v>
                </c:pt>
                <c:pt idx="20">
                  <c:v>0.83879999999999999</c:v>
                </c:pt>
                <c:pt idx="21">
                  <c:v>0.88439999999999996</c:v>
                </c:pt>
                <c:pt idx="22">
                  <c:v>0.92900000000000005</c:v>
                </c:pt>
                <c:pt idx="23">
                  <c:v>0.9728</c:v>
                </c:pt>
                <c:pt idx="24">
                  <c:v>1.016</c:v>
                </c:pt>
                <c:pt idx="25">
                  <c:v>1.0589999999999999</c:v>
                </c:pt>
                <c:pt idx="26">
                  <c:v>1.101</c:v>
                </c:pt>
                <c:pt idx="27">
                  <c:v>1.143</c:v>
                </c:pt>
                <c:pt idx="28">
                  <c:v>1.1839999999999999</c:v>
                </c:pt>
                <c:pt idx="29">
                  <c:v>1.2250000000000001</c:v>
                </c:pt>
                <c:pt idx="30">
                  <c:v>1.266</c:v>
                </c:pt>
                <c:pt idx="31">
                  <c:v>1.3069999999999999</c:v>
                </c:pt>
                <c:pt idx="32">
                  <c:v>1.3480000000000001</c:v>
                </c:pt>
                <c:pt idx="33">
                  <c:v>1.3879999999999999</c:v>
                </c:pt>
                <c:pt idx="34">
                  <c:v>1.429</c:v>
                </c:pt>
                <c:pt idx="35">
                  <c:v>1.4690000000000001</c:v>
                </c:pt>
                <c:pt idx="36">
                  <c:v>1.51</c:v>
                </c:pt>
                <c:pt idx="37">
                  <c:v>1.55</c:v>
                </c:pt>
                <c:pt idx="38">
                  <c:v>1.59</c:v>
                </c:pt>
                <c:pt idx="39">
                  <c:v>1.63</c:v>
                </c:pt>
                <c:pt idx="40">
                  <c:v>1.671</c:v>
                </c:pt>
                <c:pt idx="41">
                  <c:v>1.7110000000000001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Series!$D$3</c:f>
              <c:strCache>
                <c:ptCount val="1"/>
                <c:pt idx="0">
                  <c:v>SYNTHETIC</c:v>
                </c:pt>
              </c:strCache>
            </c:strRef>
          </c:tx>
          <c:spPr>
            <a:ln w="12700"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none"/>
          </c:marker>
          <c:xVal>
            <c:numRef>
              <c:f>Series!$B$4:$B$48</c:f>
              <c:numCache>
                <c:formatCode>General</c:formatCode>
                <c:ptCount val="45"/>
                <c:pt idx="0">
                  <c:v>2.5000000000000001E-5</c:v>
                </c:pt>
                <c:pt idx="1">
                  <c:v>3.6999999999999998E-5</c:v>
                </c:pt>
                <c:pt idx="2">
                  <c:v>5.1E-5</c:v>
                </c:pt>
                <c:pt idx="3">
                  <c:v>6.7000000000000002E-5</c:v>
                </c:pt>
                <c:pt idx="4">
                  <c:v>6.8999999999999997E-5</c:v>
                </c:pt>
                <c:pt idx="5">
                  <c:v>1.5200000000000001E-4</c:v>
                </c:pt>
                <c:pt idx="6">
                  <c:v>2.5000000000000001E-4</c:v>
                </c:pt>
                <c:pt idx="7">
                  <c:v>3.6699999999999998E-4</c:v>
                </c:pt>
                <c:pt idx="8">
                  <c:v>5.0699999999999996E-4</c:v>
                </c:pt>
                <c:pt idx="9">
                  <c:v>6.7199999999999996E-4</c:v>
                </c:pt>
                <c:pt idx="10">
                  <c:v>6.8999999999999997E-4</c:v>
                </c:pt>
                <c:pt idx="11">
                  <c:v>1.5200000000000001E-3</c:v>
                </c:pt>
                <c:pt idx="12">
                  <c:v>2.5000000000000001E-3</c:v>
                </c:pt>
                <c:pt idx="13">
                  <c:v>3.6700000000000001E-3</c:v>
                </c:pt>
                <c:pt idx="14">
                  <c:v>5.0699999999999999E-3</c:v>
                </c:pt>
                <c:pt idx="15">
                  <c:v>6.7200000000000003E-3</c:v>
                </c:pt>
                <c:pt idx="16">
                  <c:v>8.6999999999999907E-3</c:v>
                </c:pt>
                <c:pt idx="17">
                  <c:v>1.1039999999999999E-2</c:v>
                </c:pt>
                <c:pt idx="18">
                  <c:v>1.384E-2</c:v>
                </c:pt>
                <c:pt idx="19">
                  <c:v>1.7160000000000002E-2</c:v>
                </c:pt>
                <c:pt idx="20">
                  <c:v>2.111E-2</c:v>
                </c:pt>
                <c:pt idx="21">
                  <c:v>2.5819999999999999E-2</c:v>
                </c:pt>
                <c:pt idx="22">
                  <c:v>3.1419999999999997E-2</c:v>
                </c:pt>
                <c:pt idx="23">
                  <c:v>3.8080000000000003E-2</c:v>
                </c:pt>
                <c:pt idx="24">
                  <c:v>4.6010000000000002E-2</c:v>
                </c:pt>
                <c:pt idx="25">
                  <c:v>5.5449999999999999E-2</c:v>
                </c:pt>
                <c:pt idx="26">
                  <c:v>6.6680000000000003E-2</c:v>
                </c:pt>
                <c:pt idx="27">
                  <c:v>8.0049999999999996E-2</c:v>
                </c:pt>
                <c:pt idx="28">
                  <c:v>9.5949999999999896E-2</c:v>
                </c:pt>
                <c:pt idx="29">
                  <c:v>0.11487</c:v>
                </c:pt>
                <c:pt idx="30">
                  <c:v>0.13739000000000001</c:v>
                </c:pt>
                <c:pt idx="31">
                  <c:v>0.16419</c:v>
                </c:pt>
                <c:pt idx="32">
                  <c:v>0.19608</c:v>
                </c:pt>
                <c:pt idx="33">
                  <c:v>0.23404</c:v>
                </c:pt>
                <c:pt idx="34">
                  <c:v>0.2792</c:v>
                </c:pt>
                <c:pt idx="35">
                  <c:v>0.33294000000000001</c:v>
                </c:pt>
                <c:pt idx="36">
                  <c:v>0.39689000000000002</c:v>
                </c:pt>
                <c:pt idx="37">
                  <c:v>0.47299000000000002</c:v>
                </c:pt>
                <c:pt idx="38">
                  <c:v>0.56355999999999895</c:v>
                </c:pt>
                <c:pt idx="39">
                  <c:v>0.67132999999999998</c:v>
                </c:pt>
                <c:pt idx="40">
                  <c:v>0.79957</c:v>
                </c:pt>
                <c:pt idx="41">
                  <c:v>0.95218999999999998</c:v>
                </c:pt>
              </c:numCache>
            </c:numRef>
          </c:xVal>
          <c:yVal>
            <c:numRef>
              <c:f>Series!$D$4:$D$48</c:f>
              <c:numCache>
                <c:formatCode>General</c:formatCode>
                <c:ptCount val="45"/>
                <c:pt idx="0">
                  <c:v>6.3432139540964206E-8</c:v>
                </c:pt>
                <c:pt idx="1">
                  <c:v>5.25620771441026E-6</c:v>
                </c:pt>
                <c:pt idx="2">
                  <c:v>7.1306290919892395E-5</c:v>
                </c:pt>
                <c:pt idx="3">
                  <c:v>3.91193636460229E-4</c:v>
                </c:pt>
                <c:pt idx="4">
                  <c:v>4.5931659406051002E-4</c:v>
                </c:pt>
                <c:pt idx="5">
                  <c:v>1.0390659794211299E-2</c:v>
                </c:pt>
                <c:pt idx="6">
                  <c:v>3.3616796135902398E-2</c:v>
                </c:pt>
                <c:pt idx="7">
                  <c:v>6.5050117671489702E-2</c:v>
                </c:pt>
                <c:pt idx="8">
                  <c:v>0.100990772247314</c:v>
                </c:pt>
                <c:pt idx="9">
                  <c:v>0.13885332643985701</c:v>
                </c:pt>
                <c:pt idx="10">
                  <c:v>0.14269103109836501</c:v>
                </c:pt>
                <c:pt idx="11">
                  <c:v>0.27569234371185303</c:v>
                </c:pt>
                <c:pt idx="12">
                  <c:v>0.37294960021972601</c:v>
                </c:pt>
                <c:pt idx="13">
                  <c:v>0.45246669650077798</c:v>
                </c:pt>
                <c:pt idx="14">
                  <c:v>0.52150857448577803</c:v>
                </c:pt>
                <c:pt idx="15">
                  <c:v>0.58286195993423395</c:v>
                </c:pt>
                <c:pt idx="16">
                  <c:v>0.63981574773788397</c:v>
                </c:pt>
                <c:pt idx="17">
                  <c:v>0.69282752275466897</c:v>
                </c:pt>
                <c:pt idx="18">
                  <c:v>0.74346667528152399</c:v>
                </c:pt>
                <c:pt idx="19">
                  <c:v>0.79187959432601895</c:v>
                </c:pt>
                <c:pt idx="20">
                  <c:v>0.83870518207550004</c:v>
                </c:pt>
                <c:pt idx="21">
                  <c:v>0.88436686992645197</c:v>
                </c:pt>
                <c:pt idx="22">
                  <c:v>0.92897850275039595</c:v>
                </c:pt>
                <c:pt idx="23">
                  <c:v>0.97275435924529996</c:v>
                </c:pt>
                <c:pt idx="24">
                  <c:v>1.01589775085449</c:v>
                </c:pt>
                <c:pt idx="25">
                  <c:v>1.05851507186889</c:v>
                </c:pt>
                <c:pt idx="26">
                  <c:v>1.10067427158355</c:v>
                </c:pt>
                <c:pt idx="27">
                  <c:v>1.1424860954284599</c:v>
                </c:pt>
                <c:pt idx="28">
                  <c:v>1.1839683055877599</c:v>
                </c:pt>
                <c:pt idx="29">
                  <c:v>1.2251994609832699</c:v>
                </c:pt>
                <c:pt idx="30">
                  <c:v>1.2662329673767001</c:v>
                </c:pt>
                <c:pt idx="31">
                  <c:v>1.3070945739746</c:v>
                </c:pt>
                <c:pt idx="32">
                  <c:v>1.3478090763092001</c:v>
                </c:pt>
                <c:pt idx="33">
                  <c:v>1.3884136676788299</c:v>
                </c:pt>
                <c:pt idx="34">
                  <c:v>1.42890560626983</c:v>
                </c:pt>
                <c:pt idx="35">
                  <c:v>1.4693132638931199</c:v>
                </c:pt>
                <c:pt idx="36">
                  <c:v>1.50965011119842</c:v>
                </c:pt>
                <c:pt idx="37">
                  <c:v>1.5499278306961</c:v>
                </c:pt>
                <c:pt idx="38">
                  <c:v>1.59016072750091</c:v>
                </c:pt>
                <c:pt idx="39">
                  <c:v>1.63034868240356</c:v>
                </c:pt>
                <c:pt idx="40">
                  <c:v>1.6705002784728999</c:v>
                </c:pt>
                <c:pt idx="41">
                  <c:v>1.71062624454498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Series!$E$3</c:f>
              <c:strCache>
                <c:ptCount val="1"/>
                <c:pt idx="0">
                  <c:v>DIFFERENCES</c:v>
                </c:pt>
              </c:strCache>
            </c:strRef>
          </c:tx>
          <c:spPr>
            <a:ln>
              <a:noFill/>
            </a:ln>
          </c:spPr>
          <c:marker>
            <c:symbol val="plus"/>
            <c:size val="3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Series!$B$4:$B$48</c:f>
              <c:numCache>
                <c:formatCode>General</c:formatCode>
                <c:ptCount val="45"/>
                <c:pt idx="0">
                  <c:v>2.5000000000000001E-5</c:v>
                </c:pt>
                <c:pt idx="1">
                  <c:v>3.6999999999999998E-5</c:v>
                </c:pt>
                <c:pt idx="2">
                  <c:v>5.1E-5</c:v>
                </c:pt>
                <c:pt idx="3">
                  <c:v>6.7000000000000002E-5</c:v>
                </c:pt>
                <c:pt idx="4">
                  <c:v>6.8999999999999997E-5</c:v>
                </c:pt>
                <c:pt idx="5">
                  <c:v>1.5200000000000001E-4</c:v>
                </c:pt>
                <c:pt idx="6">
                  <c:v>2.5000000000000001E-4</c:v>
                </c:pt>
                <c:pt idx="7">
                  <c:v>3.6699999999999998E-4</c:v>
                </c:pt>
                <c:pt idx="8">
                  <c:v>5.0699999999999996E-4</c:v>
                </c:pt>
                <c:pt idx="9">
                  <c:v>6.7199999999999996E-4</c:v>
                </c:pt>
                <c:pt idx="10">
                  <c:v>6.8999999999999997E-4</c:v>
                </c:pt>
                <c:pt idx="11">
                  <c:v>1.5200000000000001E-3</c:v>
                </c:pt>
                <c:pt idx="12">
                  <c:v>2.5000000000000001E-3</c:v>
                </c:pt>
                <c:pt idx="13">
                  <c:v>3.6700000000000001E-3</c:v>
                </c:pt>
                <c:pt idx="14">
                  <c:v>5.0699999999999999E-3</c:v>
                </c:pt>
                <c:pt idx="15">
                  <c:v>6.7200000000000003E-3</c:v>
                </c:pt>
                <c:pt idx="16">
                  <c:v>8.6999999999999907E-3</c:v>
                </c:pt>
                <c:pt idx="17">
                  <c:v>1.1039999999999999E-2</c:v>
                </c:pt>
                <c:pt idx="18">
                  <c:v>1.384E-2</c:v>
                </c:pt>
                <c:pt idx="19">
                  <c:v>1.7160000000000002E-2</c:v>
                </c:pt>
                <c:pt idx="20">
                  <c:v>2.111E-2</c:v>
                </c:pt>
                <c:pt idx="21">
                  <c:v>2.5819999999999999E-2</c:v>
                </c:pt>
                <c:pt idx="22">
                  <c:v>3.1419999999999997E-2</c:v>
                </c:pt>
                <c:pt idx="23">
                  <c:v>3.8080000000000003E-2</c:v>
                </c:pt>
                <c:pt idx="24">
                  <c:v>4.6010000000000002E-2</c:v>
                </c:pt>
                <c:pt idx="25">
                  <c:v>5.5449999999999999E-2</c:v>
                </c:pt>
                <c:pt idx="26">
                  <c:v>6.6680000000000003E-2</c:v>
                </c:pt>
                <c:pt idx="27">
                  <c:v>8.0049999999999996E-2</c:v>
                </c:pt>
                <c:pt idx="28">
                  <c:v>9.5949999999999896E-2</c:v>
                </c:pt>
                <c:pt idx="29">
                  <c:v>0.11487</c:v>
                </c:pt>
                <c:pt idx="30">
                  <c:v>0.13739000000000001</c:v>
                </c:pt>
                <c:pt idx="31">
                  <c:v>0.16419</c:v>
                </c:pt>
                <c:pt idx="32">
                  <c:v>0.19608</c:v>
                </c:pt>
                <c:pt idx="33">
                  <c:v>0.23404</c:v>
                </c:pt>
                <c:pt idx="34">
                  <c:v>0.2792</c:v>
                </c:pt>
                <c:pt idx="35">
                  <c:v>0.33294000000000001</c:v>
                </c:pt>
                <c:pt idx="36">
                  <c:v>0.39689000000000002</c:v>
                </c:pt>
                <c:pt idx="37">
                  <c:v>0.47299000000000002</c:v>
                </c:pt>
                <c:pt idx="38">
                  <c:v>0.56355999999999895</c:v>
                </c:pt>
                <c:pt idx="39">
                  <c:v>0.67132999999999998</c:v>
                </c:pt>
                <c:pt idx="40">
                  <c:v>0.79957</c:v>
                </c:pt>
                <c:pt idx="41">
                  <c:v>0.95218999999999998</c:v>
                </c:pt>
              </c:numCache>
            </c:numRef>
          </c:xVal>
          <c:yVal>
            <c:numRef>
              <c:f>Series!$E$4:$E$48</c:f>
              <c:numCache>
                <c:formatCode>General</c:formatCode>
                <c:ptCount val="45"/>
                <c:pt idx="0">
                  <c:v>6.3432139540964206E-8</c:v>
                </c:pt>
                <c:pt idx="1">
                  <c:v>5.25620771441026E-6</c:v>
                </c:pt>
                <c:pt idx="2">
                  <c:v>7.1306290919892395E-5</c:v>
                </c:pt>
                <c:pt idx="3">
                  <c:v>3.91193636460229E-4</c:v>
                </c:pt>
                <c:pt idx="4">
                  <c:v>4.5931659406051002E-4</c:v>
                </c:pt>
                <c:pt idx="5">
                  <c:v>-7.9340205788612506E-5</c:v>
                </c:pt>
                <c:pt idx="6">
                  <c:v>-2.03203864097598E-4</c:v>
                </c:pt>
                <c:pt idx="7">
                  <c:v>-1.7988232851028001E-4</c:v>
                </c:pt>
                <c:pt idx="8">
                  <c:v>-1.09227752685542E-4</c:v>
                </c:pt>
                <c:pt idx="9">
                  <c:v>-4.6673560142512701E-5</c:v>
                </c:pt>
                <c:pt idx="10">
                  <c:v>-8.9689016342098198E-6</c:v>
                </c:pt>
                <c:pt idx="11">
                  <c:v>-7.6562881469732695E-6</c:v>
                </c:pt>
                <c:pt idx="12">
                  <c:v>-5.0399780273435703E-5</c:v>
                </c:pt>
                <c:pt idx="13">
                  <c:v>-3.3303499221814999E-5</c:v>
                </c:pt>
                <c:pt idx="14">
                  <c:v>8.5744857788450006E-6</c:v>
                </c:pt>
                <c:pt idx="15">
                  <c:v>-3.8040065765354502E-5</c:v>
                </c:pt>
                <c:pt idx="16">
                  <c:v>-8.4252262115502798E-5</c:v>
                </c:pt>
                <c:pt idx="17">
                  <c:v>-7.2477245330770893E-5</c:v>
                </c:pt>
                <c:pt idx="18">
                  <c:v>-3.3324718475391501E-5</c:v>
                </c:pt>
                <c:pt idx="19">
                  <c:v>-2.0405673980761201E-5</c:v>
                </c:pt>
                <c:pt idx="20">
                  <c:v>-9.4817924499501703E-5</c:v>
                </c:pt>
                <c:pt idx="21">
                  <c:v>-3.3130073547327201E-5</c:v>
                </c:pt>
                <c:pt idx="22">
                  <c:v>-2.1497249603319399E-5</c:v>
                </c:pt>
                <c:pt idx="23">
                  <c:v>-4.5640754699705003E-5</c:v>
                </c:pt>
                <c:pt idx="24">
                  <c:v>-1.0224914550782601E-4</c:v>
                </c:pt>
                <c:pt idx="25">
                  <c:v>-4.8492813110345701E-4</c:v>
                </c:pt>
                <c:pt idx="26">
                  <c:v>-3.2572841644284902E-4</c:v>
                </c:pt>
                <c:pt idx="27">
                  <c:v>-5.13904571533219E-4</c:v>
                </c:pt>
                <c:pt idx="28">
                  <c:v>-3.1694412231386598E-5</c:v>
                </c:pt>
                <c:pt idx="29">
                  <c:v>1.9946098327627799E-4</c:v>
                </c:pt>
                <c:pt idx="30">
                  <c:v>2.3296737670897E-4</c:v>
                </c:pt>
                <c:pt idx="31">
                  <c:v>9.4573974609435396E-5</c:v>
                </c:pt>
                <c:pt idx="32">
                  <c:v>-1.9092369079598499E-4</c:v>
                </c:pt>
                <c:pt idx="33">
                  <c:v>4.1366767883310702E-4</c:v>
                </c:pt>
                <c:pt idx="34">
                  <c:v>-9.4393730163622099E-5</c:v>
                </c:pt>
                <c:pt idx="35">
                  <c:v>3.13263893127357E-4</c:v>
                </c:pt>
                <c:pt idx="36">
                  <c:v>-3.4988880157471499E-4</c:v>
                </c:pt>
                <c:pt idx="37">
                  <c:v>-7.2169303894087296E-5</c:v>
                </c:pt>
                <c:pt idx="38">
                  <c:v>1.60727500915447E-4</c:v>
                </c:pt>
                <c:pt idx="39">
                  <c:v>3.48682403564559E-4</c:v>
                </c:pt>
                <c:pt idx="40">
                  <c:v>-4.9972152709965001E-4</c:v>
                </c:pt>
                <c:pt idx="41">
                  <c:v>-3.7375545501716601E-4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Series!$A$3</c:f>
              <c:strCache>
                <c:ptCount val="1"/>
                <c:pt idx="0">
                  <c:v>Slope+Offset</c:v>
                </c:pt>
              </c:strCache>
            </c:strRef>
          </c:tx>
          <c:spPr>
            <a:ln w="22225">
              <a:solidFill>
                <a:srgbClr val="00B050"/>
              </a:solidFill>
            </a:ln>
          </c:spPr>
          <c:marker>
            <c:symbol val="none"/>
          </c:marker>
          <c:xVal>
            <c:numRef>
              <c:f>Series!$B$4:$B$48</c:f>
              <c:numCache>
                <c:formatCode>General</c:formatCode>
                <c:ptCount val="45"/>
                <c:pt idx="0">
                  <c:v>2.5000000000000001E-5</c:v>
                </c:pt>
                <c:pt idx="1">
                  <c:v>3.6999999999999998E-5</c:v>
                </c:pt>
                <c:pt idx="2">
                  <c:v>5.1E-5</c:v>
                </c:pt>
                <c:pt idx="3">
                  <c:v>6.7000000000000002E-5</c:v>
                </c:pt>
                <c:pt idx="4">
                  <c:v>6.8999999999999997E-5</c:v>
                </c:pt>
                <c:pt idx="5">
                  <c:v>1.5200000000000001E-4</c:v>
                </c:pt>
                <c:pt idx="6">
                  <c:v>2.5000000000000001E-4</c:v>
                </c:pt>
                <c:pt idx="7">
                  <c:v>3.6699999999999998E-4</c:v>
                </c:pt>
                <c:pt idx="8">
                  <c:v>5.0699999999999996E-4</c:v>
                </c:pt>
                <c:pt idx="9">
                  <c:v>6.7199999999999996E-4</c:v>
                </c:pt>
                <c:pt idx="10">
                  <c:v>6.8999999999999997E-4</c:v>
                </c:pt>
                <c:pt idx="11">
                  <c:v>1.5200000000000001E-3</c:v>
                </c:pt>
                <c:pt idx="12">
                  <c:v>2.5000000000000001E-3</c:v>
                </c:pt>
                <c:pt idx="13">
                  <c:v>3.6700000000000001E-3</c:v>
                </c:pt>
                <c:pt idx="14">
                  <c:v>5.0699999999999999E-3</c:v>
                </c:pt>
                <c:pt idx="15">
                  <c:v>6.7200000000000003E-3</c:v>
                </c:pt>
                <c:pt idx="16">
                  <c:v>8.6999999999999907E-3</c:v>
                </c:pt>
                <c:pt idx="17">
                  <c:v>1.1039999999999999E-2</c:v>
                </c:pt>
                <c:pt idx="18">
                  <c:v>1.384E-2</c:v>
                </c:pt>
                <c:pt idx="19">
                  <c:v>1.7160000000000002E-2</c:v>
                </c:pt>
                <c:pt idx="20">
                  <c:v>2.111E-2</c:v>
                </c:pt>
                <c:pt idx="21">
                  <c:v>2.5819999999999999E-2</c:v>
                </c:pt>
                <c:pt idx="22">
                  <c:v>3.1419999999999997E-2</c:v>
                </c:pt>
                <c:pt idx="23">
                  <c:v>3.8080000000000003E-2</c:v>
                </c:pt>
                <c:pt idx="24">
                  <c:v>4.6010000000000002E-2</c:v>
                </c:pt>
                <c:pt idx="25">
                  <c:v>5.5449999999999999E-2</c:v>
                </c:pt>
                <c:pt idx="26">
                  <c:v>6.6680000000000003E-2</c:v>
                </c:pt>
                <c:pt idx="27">
                  <c:v>8.0049999999999996E-2</c:v>
                </c:pt>
                <c:pt idx="28">
                  <c:v>9.5949999999999896E-2</c:v>
                </c:pt>
                <c:pt idx="29">
                  <c:v>0.11487</c:v>
                </c:pt>
                <c:pt idx="30">
                  <c:v>0.13739000000000001</c:v>
                </c:pt>
                <c:pt idx="31">
                  <c:v>0.16419</c:v>
                </c:pt>
                <c:pt idx="32">
                  <c:v>0.19608</c:v>
                </c:pt>
                <c:pt idx="33">
                  <c:v>0.23404</c:v>
                </c:pt>
                <c:pt idx="34">
                  <c:v>0.2792</c:v>
                </c:pt>
                <c:pt idx="35">
                  <c:v>0.33294000000000001</c:v>
                </c:pt>
                <c:pt idx="36">
                  <c:v>0.39689000000000002</c:v>
                </c:pt>
                <c:pt idx="37">
                  <c:v>0.47299000000000002</c:v>
                </c:pt>
                <c:pt idx="38">
                  <c:v>0.56355999999999895</c:v>
                </c:pt>
                <c:pt idx="39">
                  <c:v>0.67132999999999998</c:v>
                </c:pt>
                <c:pt idx="40">
                  <c:v>0.79957</c:v>
                </c:pt>
                <c:pt idx="41">
                  <c:v>0.95218999999999998</c:v>
                </c:pt>
              </c:numCache>
            </c:numRef>
          </c:xVal>
          <c:yVal>
            <c:numRef>
              <c:f>Series!$A$4:$A$48</c:f>
              <c:numCache>
                <c:formatCode>General</c:formatCode>
                <c:ptCount val="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539264"/>
        <c:axId val="214687104"/>
      </c:scatterChart>
      <c:valAx>
        <c:axId val="214539264"/>
        <c:scaling>
          <c:orientation val="minMax"/>
          <c:max val="1"/>
          <c:min val="0"/>
        </c:scaling>
        <c:delete val="0"/>
        <c:axPos val="b"/>
        <c:numFmt formatCode="mm/dd/yy" sourceLinked="0"/>
        <c:majorTickMark val="cross"/>
        <c:minorTickMark val="in"/>
        <c:tickLblPos val="low"/>
        <c:crossAx val="214687104"/>
        <c:crosses val="autoZero"/>
        <c:crossBetween val="midCat"/>
      </c:valAx>
      <c:valAx>
        <c:axId val="21468710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14539264"/>
        <c:crosses val="autoZero"/>
        <c:crossBetween val="midCat"/>
      </c:valAx>
      <c:spPr>
        <a:ln w="19050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56503599851111208"/>
          <c:y val="0.26277723097112859"/>
          <c:w val="0.30436597940980648"/>
          <c:h val="0.11481214848143982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</xdr:colOff>
      <xdr:row>2</xdr:row>
      <xdr:rowOff>0</xdr:rowOff>
    </xdr:from>
    <xdr:to>
      <xdr:col>17</xdr:col>
      <xdr:colOff>1</xdr:colOff>
      <xdr:row>50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H10"/>
  <sheetViews>
    <sheetView zoomScale="80" zoomScaleNormal="80" workbookViewId="0">
      <selection activeCell="Q2" sqref="Q2:Q44"/>
    </sheetView>
  </sheetViews>
  <sheetFormatPr defaultRowHeight="15" x14ac:dyDescent="0.25"/>
  <cols>
    <col min="2" max="2" width="14.85546875" bestFit="1" customWidth="1"/>
    <col min="3" max="3" width="14.85546875" customWidth="1"/>
    <col min="4" max="4" width="21.42578125" customWidth="1"/>
    <col min="5" max="5" width="10.140625" bestFit="1" customWidth="1"/>
    <col min="8" max="8" width="30" bestFit="1" customWidth="1"/>
  </cols>
  <sheetData>
    <row r="1" spans="2:8" ht="30.75" thickBot="1" x14ac:dyDescent="0.3">
      <c r="B1" s="14" t="s">
        <v>3</v>
      </c>
      <c r="C1" s="14" t="s">
        <v>32</v>
      </c>
      <c r="D1" s="14" t="s">
        <v>31</v>
      </c>
      <c r="E1" s="14" t="s">
        <v>41</v>
      </c>
      <c r="H1" t="s">
        <v>25</v>
      </c>
    </row>
    <row r="2" spans="2:8" x14ac:dyDescent="0.25">
      <c r="B2" s="5" t="s">
        <v>26</v>
      </c>
      <c r="C2" t="s">
        <v>33</v>
      </c>
      <c r="D2" t="s">
        <v>49</v>
      </c>
      <c r="E2">
        <v>0</v>
      </c>
    </row>
    <row r="3" spans="2:8" x14ac:dyDescent="0.25">
      <c r="B3" s="5" t="s">
        <v>27</v>
      </c>
      <c r="C3" t="s">
        <v>35</v>
      </c>
      <c r="E3">
        <v>1000</v>
      </c>
      <c r="G3" t="s">
        <v>53</v>
      </c>
    </row>
    <row r="4" spans="2:8" x14ac:dyDescent="0.25">
      <c r="B4" s="5" t="s">
        <v>29</v>
      </c>
      <c r="C4" t="s">
        <v>34</v>
      </c>
      <c r="E4">
        <v>2000</v>
      </c>
    </row>
    <row r="5" spans="2:8" x14ac:dyDescent="0.25">
      <c r="B5" s="5" t="s">
        <v>30</v>
      </c>
      <c r="E5">
        <v>3000</v>
      </c>
    </row>
    <row r="6" spans="2:8" x14ac:dyDescent="0.25">
      <c r="B6" s="5" t="s">
        <v>28</v>
      </c>
      <c r="E6">
        <v>4000</v>
      </c>
    </row>
    <row r="7" spans="2:8" x14ac:dyDescent="0.25">
      <c r="B7" s="5" t="s">
        <v>43</v>
      </c>
      <c r="E7">
        <v>6000</v>
      </c>
    </row>
    <row r="8" spans="2:8" x14ac:dyDescent="0.25">
      <c r="B8" s="5" t="s">
        <v>42</v>
      </c>
      <c r="E8">
        <v>8000</v>
      </c>
    </row>
    <row r="9" spans="2:8" x14ac:dyDescent="0.25">
      <c r="E9">
        <v>10000</v>
      </c>
    </row>
    <row r="10" spans="2:8" x14ac:dyDescent="0.25">
      <c r="E10">
        <v>12000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113"/>
  <sheetViews>
    <sheetView showGridLines="0" tabSelected="1" zoomScale="85" zoomScaleNormal="85" workbookViewId="0">
      <pane ySplit="1" topLeftCell="A2" activePane="bottomLeft" state="frozen"/>
      <selection pane="bottomLeft" activeCell="E19" sqref="E19"/>
    </sheetView>
  </sheetViews>
  <sheetFormatPr defaultRowHeight="15" zeroHeight="1" x14ac:dyDescent="0.25"/>
  <cols>
    <col min="1" max="1" width="15.140625" bestFit="1" customWidth="1"/>
    <col min="2" max="2" width="20.42578125" customWidth="1"/>
    <col min="3" max="3" width="9.7109375" customWidth="1"/>
    <col min="4" max="4" width="4.85546875" style="4" bestFit="1" customWidth="1"/>
    <col min="5" max="5" width="7.42578125" customWidth="1"/>
    <col min="6" max="6" width="4.85546875" style="4" bestFit="1" customWidth="1"/>
    <col min="9" max="9" width="14.140625" bestFit="1" customWidth="1"/>
    <col min="10" max="10" width="26" bestFit="1" customWidth="1"/>
    <col min="11" max="11" width="14.7109375" customWidth="1"/>
    <col min="18" max="18" width="13.140625" customWidth="1"/>
  </cols>
  <sheetData>
    <row r="1" spans="1:11" ht="27" customHeight="1" x14ac:dyDescent="0.25">
      <c r="A1" s="2"/>
      <c r="B1" s="16" t="s">
        <v>18</v>
      </c>
      <c r="C1" s="17">
        <f>(SUMSQ(Series!E4:E1048576)/COUNT(Series!E4:E1048576))^0.5</f>
        <v>2.2855029652608756E-4</v>
      </c>
      <c r="I1" s="13" t="s">
        <v>1</v>
      </c>
      <c r="J1" s="12" t="s">
        <v>7</v>
      </c>
    </row>
    <row r="2" spans="1:11" x14ac:dyDescent="0.25">
      <c r="A2" s="2"/>
    </row>
    <row r="3" spans="1:11" x14ac:dyDescent="0.25">
      <c r="A3" s="2" t="s">
        <v>14</v>
      </c>
      <c r="B3" s="6">
        <v>3.0000000000000001E-3</v>
      </c>
      <c r="D3" s="15" t="s">
        <v>36</v>
      </c>
      <c r="E3">
        <f ca="1">MAX(Series!$A$4:$A$999999)</f>
        <v>0</v>
      </c>
      <c r="J3" s="2" t="s">
        <v>19</v>
      </c>
      <c r="K3" t="s">
        <v>44</v>
      </c>
    </row>
    <row r="4" spans="1:11" x14ac:dyDescent="0.25">
      <c r="A4" s="2" t="s">
        <v>8</v>
      </c>
      <c r="B4" s="7">
        <v>30</v>
      </c>
      <c r="D4" s="15" t="s">
        <v>37</v>
      </c>
      <c r="E4">
        <f ca="1">MIN(Series!$A$4:$A$999999)</f>
        <v>0</v>
      </c>
      <c r="J4" s="2" t="s">
        <v>9</v>
      </c>
      <c r="K4" t="s">
        <v>45</v>
      </c>
    </row>
    <row r="5" spans="1:11" x14ac:dyDescent="0.25">
      <c r="A5" s="2" t="s">
        <v>12</v>
      </c>
      <c r="B5" s="18">
        <v>0</v>
      </c>
      <c r="D5" s="15" t="s">
        <v>38</v>
      </c>
      <c r="E5">
        <f ca="1">AVERAGE(Series!$A$4:$A$999999)</f>
        <v>0</v>
      </c>
      <c r="J5" s="2" t="s">
        <v>10</v>
      </c>
      <c r="K5" t="s">
        <v>46</v>
      </c>
    </row>
    <row r="6" spans="1:11" x14ac:dyDescent="0.25">
      <c r="A6" s="2" t="s">
        <v>13</v>
      </c>
      <c r="B6" s="18">
        <v>1</v>
      </c>
      <c r="D6" s="15" t="s">
        <v>39</v>
      </c>
      <c r="E6">
        <f ca="1">STDEV(Series!$A$4:$A$999999)</f>
        <v>0</v>
      </c>
      <c r="I6" s="2"/>
    </row>
    <row r="7" spans="1:11" x14ac:dyDescent="0.25">
      <c r="A7" s="2" t="s">
        <v>0</v>
      </c>
      <c r="B7" s="11">
        <v>0</v>
      </c>
      <c r="D7" s="15" t="s">
        <v>40</v>
      </c>
      <c r="E7">
        <f ca="1">COUNT(Series!$A$4:$A$999999)</f>
        <v>42</v>
      </c>
      <c r="I7" s="2"/>
    </row>
    <row r="8" spans="1:11" x14ac:dyDescent="0.25">
      <c r="A8" s="2"/>
    </row>
    <row r="9" spans="1:11" x14ac:dyDescent="0.25">
      <c r="A9" s="2" t="s">
        <v>11</v>
      </c>
      <c r="B9" t="s">
        <v>47</v>
      </c>
    </row>
    <row r="10" spans="1:11" s="10" customFormat="1" x14ac:dyDescent="0.25">
      <c r="A10" s="8" t="s">
        <v>3</v>
      </c>
      <c r="B10" s="8" t="s">
        <v>2</v>
      </c>
      <c r="C10" s="8" t="s">
        <v>20</v>
      </c>
      <c r="D10" s="9" t="s">
        <v>4</v>
      </c>
      <c r="E10" s="8" t="s">
        <v>21</v>
      </c>
      <c r="F10" s="9" t="s">
        <v>4</v>
      </c>
      <c r="G10" s="8" t="s">
        <v>22</v>
      </c>
      <c r="H10" s="8" t="s">
        <v>23</v>
      </c>
      <c r="I10" s="8" t="s">
        <v>24</v>
      </c>
      <c r="J10" s="8"/>
    </row>
    <row r="11" spans="1:11" x14ac:dyDescent="0.25">
      <c r="A11" s="5" t="s">
        <v>7</v>
      </c>
      <c r="B11" s="2"/>
      <c r="C11" s="3">
        <v>0</v>
      </c>
      <c r="D11" s="4" t="s">
        <v>6</v>
      </c>
      <c r="E11" s="3">
        <v>0</v>
      </c>
      <c r="F11" s="4" t="s">
        <v>5</v>
      </c>
    </row>
    <row r="12" spans="1:11" x14ac:dyDescent="0.25">
      <c r="A12" s="5" t="s">
        <v>29</v>
      </c>
      <c r="B12" s="2" t="s">
        <v>49</v>
      </c>
      <c r="C12" s="3">
        <v>20000</v>
      </c>
      <c r="D12" s="4" t="s">
        <v>50</v>
      </c>
      <c r="E12" s="3">
        <v>1E-4</v>
      </c>
      <c r="F12" s="4" t="s">
        <v>50</v>
      </c>
      <c r="G12">
        <v>500</v>
      </c>
      <c r="H12">
        <v>192.5</v>
      </c>
      <c r="I12" s="2"/>
    </row>
    <row r="13" spans="1:11" x14ac:dyDescent="0.25">
      <c r="A13" s="5"/>
      <c r="B13" s="2"/>
      <c r="C13" s="3"/>
      <c r="E13" s="3"/>
      <c r="I13" s="2"/>
    </row>
    <row r="14" spans="1:11" x14ac:dyDescent="0.25">
      <c r="A14" s="5"/>
      <c r="B14" s="2"/>
      <c r="C14" s="3"/>
      <c r="E14" s="3"/>
      <c r="I14" s="2"/>
    </row>
    <row r="15" spans="1:11" x14ac:dyDescent="0.25">
      <c r="A15" s="5"/>
      <c r="B15" s="2"/>
      <c r="C15" s="3"/>
      <c r="E15" s="3"/>
      <c r="I15" s="2"/>
    </row>
    <row r="16" spans="1:11" x14ac:dyDescent="0.25">
      <c r="A16" s="5"/>
      <c r="B16" s="2"/>
      <c r="C16" s="3"/>
      <c r="E16" s="3"/>
      <c r="I16" s="2"/>
    </row>
    <row r="17" spans="1:9" x14ac:dyDescent="0.25">
      <c r="A17" s="5"/>
      <c r="B17" s="2"/>
      <c r="C17" s="3"/>
      <c r="E17" s="3"/>
      <c r="I17" s="2"/>
    </row>
    <row r="18" spans="1:9" x14ac:dyDescent="0.25">
      <c r="A18" s="5"/>
      <c r="B18" s="2"/>
      <c r="C18" s="3"/>
      <c r="E18" s="3"/>
      <c r="I18" s="2"/>
    </row>
    <row r="19" spans="1:9" x14ac:dyDescent="0.25">
      <c r="A19" s="5"/>
      <c r="B19" s="2"/>
      <c r="C19" s="3"/>
      <c r="E19" s="3"/>
      <c r="I19" s="2"/>
    </row>
    <row r="20" spans="1:9" x14ac:dyDescent="0.25">
      <c r="A20" s="5"/>
      <c r="B20" s="2"/>
      <c r="C20" s="3"/>
      <c r="E20" s="3"/>
      <c r="I20" s="2"/>
    </row>
    <row r="21" spans="1:9" x14ac:dyDescent="0.25">
      <c r="A21" s="5"/>
      <c r="B21" s="2"/>
      <c r="C21" s="3"/>
      <c r="E21" s="3"/>
      <c r="I21" s="2"/>
    </row>
    <row r="22" spans="1:9" x14ac:dyDescent="0.25">
      <c r="A22" s="5"/>
      <c r="B22" s="2"/>
      <c r="C22" s="3"/>
      <c r="E22" s="3"/>
      <c r="I22" s="2"/>
    </row>
    <row r="23" spans="1:9" x14ac:dyDescent="0.25">
      <c r="A23" s="5"/>
      <c r="B23" s="2"/>
      <c r="C23" s="3"/>
      <c r="E23" s="3"/>
      <c r="I23" s="2"/>
    </row>
    <row r="24" spans="1:9" x14ac:dyDescent="0.25">
      <c r="A24" s="5"/>
      <c r="B24" s="2"/>
      <c r="C24" s="3"/>
      <c r="E24" s="3"/>
      <c r="I24" s="2"/>
    </row>
    <row r="25" spans="1:9" x14ac:dyDescent="0.25">
      <c r="A25" s="5"/>
      <c r="B25" s="2"/>
      <c r="C25" s="3"/>
      <c r="E25" s="3"/>
      <c r="I25" s="2"/>
    </row>
    <row r="26" spans="1:9" x14ac:dyDescent="0.25">
      <c r="A26" s="5"/>
      <c r="B26" s="2"/>
      <c r="C26" s="3"/>
      <c r="E26" s="3"/>
      <c r="I26" s="2"/>
    </row>
    <row r="27" spans="1:9" x14ac:dyDescent="0.25">
      <c r="A27" s="5"/>
      <c r="B27" s="2"/>
      <c r="C27" s="3"/>
      <c r="E27" s="3"/>
      <c r="I27" s="2"/>
    </row>
    <row r="28" spans="1:9" x14ac:dyDescent="0.25">
      <c r="A28" s="5"/>
      <c r="B28" s="2"/>
      <c r="C28" s="3"/>
      <c r="E28" s="3"/>
      <c r="I28" s="2"/>
    </row>
    <row r="29" spans="1:9" x14ac:dyDescent="0.25">
      <c r="A29" s="5"/>
      <c r="B29" s="2"/>
      <c r="C29" s="3"/>
      <c r="E29" s="3"/>
      <c r="I29" s="2"/>
    </row>
    <row r="30" spans="1:9" x14ac:dyDescent="0.25">
      <c r="A30" s="5"/>
      <c r="B30" s="2"/>
      <c r="C30" s="3"/>
      <c r="E30" s="3"/>
      <c r="I30" s="2"/>
    </row>
    <row r="31" spans="1:9" x14ac:dyDescent="0.25">
      <c r="A31" s="5"/>
      <c r="B31" s="2"/>
      <c r="C31" s="3"/>
      <c r="E31" s="3"/>
      <c r="I31" s="2"/>
    </row>
    <row r="32" spans="1:9" x14ac:dyDescent="0.25">
      <c r="A32" s="5"/>
      <c r="B32" s="2"/>
      <c r="C32" s="3"/>
      <c r="E32" s="3"/>
      <c r="I32" s="2"/>
    </row>
    <row r="33" spans="1:5" x14ac:dyDescent="0.25">
      <c r="A33" s="5"/>
      <c r="C33" s="3"/>
      <c r="E33" s="3"/>
    </row>
    <row r="34" spans="1:5" x14ac:dyDescent="0.25">
      <c r="A34" s="5"/>
      <c r="C34" s="3"/>
      <c r="E34" s="3"/>
    </row>
    <row r="35" spans="1:5" x14ac:dyDescent="0.25">
      <c r="A35" s="5"/>
      <c r="C35" s="3"/>
      <c r="E35" s="3"/>
    </row>
    <row r="36" spans="1:5" x14ac:dyDescent="0.25">
      <c r="A36" s="5"/>
      <c r="C36" s="3"/>
      <c r="E36" s="3"/>
    </row>
    <row r="37" spans="1:5" x14ac:dyDescent="0.25">
      <c r="A37" s="5"/>
      <c r="C37" s="3"/>
      <c r="E37" s="3"/>
    </row>
    <row r="38" spans="1:5" x14ac:dyDescent="0.25">
      <c r="A38" s="5"/>
      <c r="C38" s="3"/>
      <c r="E38" s="3"/>
    </row>
    <row r="39" spans="1:5" x14ac:dyDescent="0.25">
      <c r="A39" s="5"/>
      <c r="C39" s="3"/>
      <c r="E39" s="3"/>
    </row>
    <row r="40" spans="1:5" x14ac:dyDescent="0.25">
      <c r="A40" s="5"/>
      <c r="C40" s="3"/>
      <c r="E40" s="3"/>
    </row>
    <row r="41" spans="1:5" x14ac:dyDescent="0.25">
      <c r="A41" s="5"/>
      <c r="C41" s="3"/>
      <c r="E41" s="3"/>
    </row>
    <row r="42" spans="1:5" x14ac:dyDescent="0.25">
      <c r="C42" s="3"/>
      <c r="E42" s="3"/>
    </row>
    <row r="43" spans="1:5" x14ac:dyDescent="0.25">
      <c r="C43" s="3"/>
      <c r="E43" s="3"/>
    </row>
    <row r="44" spans="1:5" x14ac:dyDescent="0.25">
      <c r="C44" s="3"/>
      <c r="E44" s="3"/>
    </row>
    <row r="45" spans="1:5" x14ac:dyDescent="0.25">
      <c r="C45" s="3"/>
      <c r="E45" s="3"/>
    </row>
    <row r="46" spans="1:5" x14ac:dyDescent="0.25">
      <c r="C46" s="3"/>
      <c r="E46" s="3"/>
    </row>
    <row r="47" spans="1:5" x14ac:dyDescent="0.25">
      <c r="C47" s="3"/>
      <c r="E47" s="3"/>
    </row>
    <row r="48" spans="1:5" x14ac:dyDescent="0.25">
      <c r="C48" s="3"/>
      <c r="E48" s="3"/>
    </row>
    <row r="49" spans="3:5" x14ac:dyDescent="0.25">
      <c r="C49" s="3"/>
      <c r="E49" s="3"/>
    </row>
    <row r="50" spans="3:5" x14ac:dyDescent="0.25">
      <c r="C50" s="3"/>
      <c r="E50" s="3"/>
    </row>
    <row r="51" spans="3:5" x14ac:dyDescent="0.25">
      <c r="C51" s="3"/>
      <c r="E51" s="3"/>
    </row>
    <row r="52" spans="3:5" x14ac:dyDescent="0.25">
      <c r="C52" s="3"/>
      <c r="E52" s="3"/>
    </row>
    <row r="53" spans="3:5" x14ac:dyDescent="0.25">
      <c r="C53" s="3"/>
      <c r="E53" s="3"/>
    </row>
    <row r="54" spans="3:5" x14ac:dyDescent="0.25">
      <c r="C54" s="3"/>
      <c r="E54" s="3"/>
    </row>
    <row r="55" spans="3:5" x14ac:dyDescent="0.25">
      <c r="C55" s="3"/>
      <c r="E55" s="3"/>
    </row>
    <row r="56" spans="3:5" x14ac:dyDescent="0.25">
      <c r="C56" s="3"/>
      <c r="E56" s="3"/>
    </row>
    <row r="57" spans="3:5" x14ac:dyDescent="0.25">
      <c r="C57" s="3"/>
      <c r="E57" s="3"/>
    </row>
    <row r="58" spans="3:5" x14ac:dyDescent="0.25">
      <c r="C58" s="3"/>
      <c r="E58" s="3"/>
    </row>
    <row r="59" spans="3:5" x14ac:dyDescent="0.25">
      <c r="C59" s="3"/>
      <c r="E59" s="3"/>
    </row>
    <row r="60" spans="3:5" x14ac:dyDescent="0.25">
      <c r="C60" s="3"/>
      <c r="E60" s="3"/>
    </row>
    <row r="61" spans="3:5" x14ac:dyDescent="0.25">
      <c r="C61" s="3"/>
      <c r="E61" s="3"/>
    </row>
    <row r="62" spans="3:5" x14ac:dyDescent="0.25">
      <c r="C62" s="3"/>
      <c r="E62" s="3"/>
    </row>
    <row r="63" spans="3:5" x14ac:dyDescent="0.25">
      <c r="C63" s="3"/>
      <c r="E63" s="3"/>
    </row>
    <row r="64" spans="3:5" x14ac:dyDescent="0.25">
      <c r="C64" s="3"/>
      <c r="E64" s="3"/>
    </row>
    <row r="65" spans="3:5" x14ac:dyDescent="0.25">
      <c r="C65" s="3"/>
      <c r="E65" s="3"/>
    </row>
    <row r="66" spans="3:5" x14ac:dyDescent="0.25">
      <c r="C66" s="3"/>
      <c r="E66" s="3"/>
    </row>
    <row r="67" spans="3:5" x14ac:dyDescent="0.25">
      <c r="C67" s="3"/>
      <c r="E67" s="3"/>
    </row>
    <row r="68" spans="3:5" x14ac:dyDescent="0.25">
      <c r="C68" s="3"/>
      <c r="E68" s="3"/>
    </row>
    <row r="69" spans="3:5" x14ac:dyDescent="0.25">
      <c r="C69" s="3"/>
      <c r="E69" s="3"/>
    </row>
    <row r="70" spans="3:5" x14ac:dyDescent="0.25">
      <c r="C70" s="3"/>
      <c r="E70" s="3"/>
    </row>
    <row r="71" spans="3:5" x14ac:dyDescent="0.25">
      <c r="C71" s="3"/>
      <c r="E71" s="3"/>
    </row>
    <row r="72" spans="3:5" x14ac:dyDescent="0.25">
      <c r="C72" s="3"/>
      <c r="E72" s="3"/>
    </row>
    <row r="73" spans="3:5" x14ac:dyDescent="0.25">
      <c r="C73" s="3"/>
      <c r="E73" s="3"/>
    </row>
    <row r="74" spans="3:5" x14ac:dyDescent="0.25">
      <c r="C74" s="3"/>
      <c r="E74" s="3"/>
    </row>
    <row r="75" spans="3:5" x14ac:dyDescent="0.25">
      <c r="C75" s="3"/>
      <c r="E75" s="3"/>
    </row>
    <row r="76" spans="3:5" x14ac:dyDescent="0.25">
      <c r="C76" s="3"/>
      <c r="E76" s="3"/>
    </row>
    <row r="77" spans="3:5" x14ac:dyDescent="0.25">
      <c r="C77" s="3"/>
      <c r="E77" s="3"/>
    </row>
    <row r="78" spans="3:5" x14ac:dyDescent="0.25">
      <c r="C78" s="3"/>
      <c r="E78" s="3"/>
    </row>
    <row r="79" spans="3:5" x14ac:dyDescent="0.25">
      <c r="C79" s="3"/>
      <c r="E79" s="3"/>
    </row>
    <row r="80" spans="3:5" x14ac:dyDescent="0.25">
      <c r="C80" s="3"/>
      <c r="E80" s="3"/>
    </row>
    <row r="81" spans="3:5" x14ac:dyDescent="0.25">
      <c r="C81" s="3"/>
      <c r="E81" s="3"/>
    </row>
    <row r="82" spans="3:5" x14ac:dyDescent="0.25">
      <c r="C82" s="3"/>
      <c r="E82" s="3"/>
    </row>
    <row r="83" spans="3:5" x14ac:dyDescent="0.25">
      <c r="C83" s="3"/>
      <c r="E83" s="3"/>
    </row>
    <row r="84" spans="3:5" x14ac:dyDescent="0.25">
      <c r="C84" s="3"/>
      <c r="E84" s="3"/>
    </row>
    <row r="85" spans="3:5" x14ac:dyDescent="0.25">
      <c r="C85" s="3"/>
      <c r="E85" s="3"/>
    </row>
    <row r="86" spans="3:5" x14ac:dyDescent="0.25">
      <c r="C86" s="3"/>
      <c r="E86" s="3"/>
    </row>
    <row r="87" spans="3:5" x14ac:dyDescent="0.25">
      <c r="C87" s="3"/>
      <c r="E87" s="3"/>
    </row>
    <row r="88" spans="3:5" x14ac:dyDescent="0.25">
      <c r="C88" s="3"/>
      <c r="E88" s="3"/>
    </row>
    <row r="89" spans="3:5" x14ac:dyDescent="0.25">
      <c r="C89" s="3"/>
      <c r="E89" s="3"/>
    </row>
    <row r="90" spans="3:5" x14ac:dyDescent="0.25">
      <c r="C90" s="3"/>
      <c r="E90" s="3"/>
    </row>
    <row r="91" spans="3:5" x14ac:dyDescent="0.25">
      <c r="C91" s="3"/>
      <c r="E91" s="3"/>
    </row>
    <row r="92" spans="3:5" x14ac:dyDescent="0.25">
      <c r="C92" s="3"/>
      <c r="E92" s="3"/>
    </row>
    <row r="93" spans="3:5" x14ac:dyDescent="0.25">
      <c r="C93" s="3"/>
      <c r="E93" s="3"/>
    </row>
    <row r="94" spans="3:5" x14ac:dyDescent="0.25">
      <c r="C94" s="3"/>
      <c r="E94" s="3"/>
    </row>
    <row r="95" spans="3:5" x14ac:dyDescent="0.25">
      <c r="C95" s="3"/>
      <c r="E95" s="3"/>
    </row>
    <row r="96" spans="3:5" x14ac:dyDescent="0.25">
      <c r="C96" s="3"/>
      <c r="E96" s="3"/>
    </row>
    <row r="97" spans="3:5" x14ac:dyDescent="0.25">
      <c r="C97" s="3"/>
      <c r="E97" s="3"/>
    </row>
    <row r="98" spans="3:5" x14ac:dyDescent="0.25">
      <c r="C98" s="3"/>
      <c r="E98" s="3"/>
    </row>
    <row r="99" spans="3:5" x14ac:dyDescent="0.25">
      <c r="C99" s="3"/>
      <c r="E99" s="3"/>
    </row>
    <row r="100" spans="3:5" x14ac:dyDescent="0.25">
      <c r="C100" s="3"/>
      <c r="E100" s="3"/>
    </row>
    <row r="101" spans="3:5" x14ac:dyDescent="0.25">
      <c r="C101" s="3"/>
      <c r="E101" s="3"/>
    </row>
    <row r="102" spans="3:5" x14ac:dyDescent="0.25">
      <c r="C102" s="3"/>
      <c r="E102" s="3"/>
    </row>
    <row r="103" spans="3:5" x14ac:dyDescent="0.25">
      <c r="C103" s="3"/>
      <c r="E103" s="3"/>
    </row>
    <row r="104" spans="3:5" x14ac:dyDescent="0.25">
      <c r="C104" s="3"/>
      <c r="E104" s="3"/>
    </row>
    <row r="105" spans="3:5" x14ac:dyDescent="0.25">
      <c r="C105" s="3"/>
      <c r="E105" s="3"/>
    </row>
    <row r="106" spans="3:5" x14ac:dyDescent="0.25">
      <c r="C106" s="3"/>
      <c r="E106" s="3"/>
    </row>
    <row r="107" spans="3:5" x14ac:dyDescent="0.25">
      <c r="C107" s="3"/>
      <c r="E107" s="3"/>
    </row>
    <row r="108" spans="3:5" x14ac:dyDescent="0.25">
      <c r="C108" s="3"/>
      <c r="E108" s="3"/>
    </row>
    <row r="109" spans="3:5" x14ac:dyDescent="0.25">
      <c r="C109" s="3"/>
      <c r="E109" s="3"/>
    </row>
    <row r="110" spans="3:5" x14ac:dyDescent="0.25">
      <c r="C110" s="3"/>
      <c r="E110" s="3"/>
    </row>
    <row r="111" spans="3:5" x14ac:dyDescent="0.25">
      <c r="C111" s="3"/>
      <c r="E111" s="3"/>
    </row>
    <row r="112" spans="3:5" x14ac:dyDescent="0.25">
      <c r="C112" s="3"/>
      <c r="E112" s="3"/>
    </row>
    <row r="113" spans="3:5" x14ac:dyDescent="0.25">
      <c r="C113" s="3"/>
      <c r="E113" s="3"/>
    </row>
  </sheetData>
  <sortState ref="A12:I113">
    <sortCondition ref="A12"/>
    <sortCondition ref="A13"/>
    <sortCondition ref="A18"/>
  </sortState>
  <conditionalFormatting sqref="C114:D133 C11:D14 C12:C29 C17:D32">
    <cfRule type="expression" dxfId="68" priority="79">
      <formula>$D11="fixed"</formula>
    </cfRule>
  </conditionalFormatting>
  <conditionalFormatting sqref="E114:F133">
    <cfRule type="expression" dxfId="67" priority="78">
      <formula>$F114="fixed"</formula>
    </cfRule>
  </conditionalFormatting>
  <conditionalFormatting sqref="C11:D14 C12:C29 C17:D32">
    <cfRule type="expression" dxfId="66" priority="75">
      <formula>$D11="log"</formula>
    </cfRule>
  </conditionalFormatting>
  <conditionalFormatting sqref="E11:F14 E11:E29 E17:F32">
    <cfRule type="expression" dxfId="65" priority="74">
      <formula>$F11="fixed"</formula>
    </cfRule>
  </conditionalFormatting>
  <conditionalFormatting sqref="E11:F14 E11:E29 E17:F32">
    <cfRule type="expression" dxfId="64" priority="73">
      <formula>$F11="log"</formula>
    </cfRule>
  </conditionalFormatting>
  <conditionalFormatting sqref="C20:D113">
    <cfRule type="expression" dxfId="63" priority="72">
      <formula>$D20="fixed"</formula>
    </cfRule>
  </conditionalFormatting>
  <conditionalFormatting sqref="C20:D113">
    <cfRule type="expression" dxfId="62" priority="71">
      <formula>$D20="log"</formula>
    </cfRule>
  </conditionalFormatting>
  <conditionalFormatting sqref="E20:F113">
    <cfRule type="expression" dxfId="61" priority="70">
      <formula>$F20="fixed"</formula>
    </cfRule>
  </conditionalFormatting>
  <conditionalFormatting sqref="E20:F113">
    <cfRule type="expression" dxfId="60" priority="69">
      <formula>$F20="log"</formula>
    </cfRule>
  </conditionalFormatting>
  <conditionalFormatting sqref="C15:D15">
    <cfRule type="expression" dxfId="59" priority="68">
      <formula>$D15="fixed"</formula>
    </cfRule>
  </conditionalFormatting>
  <conditionalFormatting sqref="C15:D15">
    <cfRule type="expression" dxfId="58" priority="67">
      <formula>$D15="log"</formula>
    </cfRule>
  </conditionalFormatting>
  <conditionalFormatting sqref="E15:F15">
    <cfRule type="expression" dxfId="57" priority="66">
      <formula>$F15="fixed"</formula>
    </cfRule>
  </conditionalFormatting>
  <conditionalFormatting sqref="E15:F15">
    <cfRule type="expression" dxfId="56" priority="65">
      <formula>$F15="log"</formula>
    </cfRule>
  </conditionalFormatting>
  <conditionalFormatting sqref="C17:D17">
    <cfRule type="expression" dxfId="55" priority="64">
      <formula>$D17="fixed"</formula>
    </cfRule>
  </conditionalFormatting>
  <conditionalFormatting sqref="C17:D17">
    <cfRule type="expression" dxfId="54" priority="63">
      <formula>$D17="log"</formula>
    </cfRule>
  </conditionalFormatting>
  <conditionalFormatting sqref="E17:F17">
    <cfRule type="expression" dxfId="53" priority="62">
      <formula>$F17="fixed"</formula>
    </cfRule>
  </conditionalFormatting>
  <conditionalFormatting sqref="E17:F17">
    <cfRule type="expression" dxfId="52" priority="61">
      <formula>$F17="log"</formula>
    </cfRule>
  </conditionalFormatting>
  <conditionalFormatting sqref="C16:D16">
    <cfRule type="expression" dxfId="51" priority="60">
      <formula>$D16="fixed"</formula>
    </cfRule>
  </conditionalFormatting>
  <conditionalFormatting sqref="C16:D16">
    <cfRule type="expression" dxfId="50" priority="59">
      <formula>$D16="log"</formula>
    </cfRule>
  </conditionalFormatting>
  <conditionalFormatting sqref="E16:F16">
    <cfRule type="expression" dxfId="49" priority="58">
      <formula>$F16="fixed"</formula>
    </cfRule>
  </conditionalFormatting>
  <conditionalFormatting sqref="E16:F16">
    <cfRule type="expression" dxfId="48" priority="57">
      <formula>$F16="log"</formula>
    </cfRule>
  </conditionalFormatting>
  <conditionalFormatting sqref="C31:D31">
    <cfRule type="expression" dxfId="47" priority="56">
      <formula>$D31="fixed"</formula>
    </cfRule>
  </conditionalFormatting>
  <conditionalFormatting sqref="C31:D31">
    <cfRule type="expression" dxfId="46" priority="55">
      <formula>$D31="log"</formula>
    </cfRule>
  </conditionalFormatting>
  <conditionalFormatting sqref="E31:F31">
    <cfRule type="expression" dxfId="45" priority="54">
      <formula>$F31="fixed"</formula>
    </cfRule>
  </conditionalFormatting>
  <conditionalFormatting sqref="E31:F31">
    <cfRule type="expression" dxfId="44" priority="53">
      <formula>$F31="log"</formula>
    </cfRule>
  </conditionalFormatting>
  <conditionalFormatting sqref="C31:D31">
    <cfRule type="expression" dxfId="43" priority="52">
      <formula>$D31="fixed"</formula>
    </cfRule>
  </conditionalFormatting>
  <conditionalFormatting sqref="C31:D31">
    <cfRule type="expression" dxfId="42" priority="51">
      <formula>$D31="log"</formula>
    </cfRule>
  </conditionalFormatting>
  <conditionalFormatting sqref="E31:F31">
    <cfRule type="expression" dxfId="41" priority="50">
      <formula>$F31="fixed"</formula>
    </cfRule>
  </conditionalFormatting>
  <conditionalFormatting sqref="E31:F31">
    <cfRule type="expression" dxfId="40" priority="49">
      <formula>$F31="log"</formula>
    </cfRule>
  </conditionalFormatting>
  <conditionalFormatting sqref="C33:D33">
    <cfRule type="expression" dxfId="39" priority="40">
      <formula>$D33="fixed"</formula>
    </cfRule>
  </conditionalFormatting>
  <conditionalFormatting sqref="C33:D33">
    <cfRule type="expression" dxfId="38" priority="39">
      <formula>$D33="log"</formula>
    </cfRule>
  </conditionalFormatting>
  <conditionalFormatting sqref="E33:F33">
    <cfRule type="expression" dxfId="37" priority="38">
      <formula>$F33="fixed"</formula>
    </cfRule>
  </conditionalFormatting>
  <conditionalFormatting sqref="E33:F33">
    <cfRule type="expression" dxfId="36" priority="37">
      <formula>$F33="log"</formula>
    </cfRule>
  </conditionalFormatting>
  <conditionalFormatting sqref="C33:D33">
    <cfRule type="expression" dxfId="35" priority="36">
      <formula>$D33="fixed"</formula>
    </cfRule>
  </conditionalFormatting>
  <conditionalFormatting sqref="C33:D33">
    <cfRule type="expression" dxfId="34" priority="35">
      <formula>$D33="log"</formula>
    </cfRule>
  </conditionalFormatting>
  <conditionalFormatting sqref="E33:F33">
    <cfRule type="expression" dxfId="33" priority="34">
      <formula>$F33="fixed"</formula>
    </cfRule>
  </conditionalFormatting>
  <conditionalFormatting sqref="E33:F33">
    <cfRule type="expression" dxfId="32" priority="33">
      <formula>$F33="log"</formula>
    </cfRule>
  </conditionalFormatting>
  <conditionalFormatting sqref="C30:D30">
    <cfRule type="expression" dxfId="31" priority="32">
      <formula>$D30="fixed"</formula>
    </cfRule>
  </conditionalFormatting>
  <conditionalFormatting sqref="C30:D30">
    <cfRule type="expression" dxfId="30" priority="31">
      <formula>$D30="log"</formula>
    </cfRule>
  </conditionalFormatting>
  <conditionalFormatting sqref="E30:F30">
    <cfRule type="expression" dxfId="29" priority="30">
      <formula>$F30="fixed"</formula>
    </cfRule>
  </conditionalFormatting>
  <conditionalFormatting sqref="E30:F30">
    <cfRule type="expression" dxfId="28" priority="29">
      <formula>$F30="log"</formula>
    </cfRule>
  </conditionalFormatting>
  <conditionalFormatting sqref="C30:D30">
    <cfRule type="expression" dxfId="27" priority="28">
      <formula>$D30="fixed"</formula>
    </cfRule>
  </conditionalFormatting>
  <conditionalFormatting sqref="C30:D30">
    <cfRule type="expression" dxfId="26" priority="27">
      <formula>$D30="log"</formula>
    </cfRule>
  </conditionalFormatting>
  <conditionalFormatting sqref="E30:F30">
    <cfRule type="expression" dxfId="25" priority="26">
      <formula>$F30="fixed"</formula>
    </cfRule>
  </conditionalFormatting>
  <conditionalFormatting sqref="E30:F30">
    <cfRule type="expression" dxfId="24" priority="25">
      <formula>$F30="log"</formula>
    </cfRule>
  </conditionalFormatting>
  <conditionalFormatting sqref="C30:D30">
    <cfRule type="expression" dxfId="23" priority="24">
      <formula>$D30="fixed"</formula>
    </cfRule>
  </conditionalFormatting>
  <conditionalFormatting sqref="C30:D30">
    <cfRule type="expression" dxfId="22" priority="23">
      <formula>$D30="log"</formula>
    </cfRule>
  </conditionalFormatting>
  <conditionalFormatting sqref="E30:F30">
    <cfRule type="expression" dxfId="21" priority="22">
      <formula>$F30="fixed"</formula>
    </cfRule>
  </conditionalFormatting>
  <conditionalFormatting sqref="E30:F30">
    <cfRule type="expression" dxfId="20" priority="21">
      <formula>$F30="log"</formula>
    </cfRule>
  </conditionalFormatting>
  <conditionalFormatting sqref="C30:D30">
    <cfRule type="expression" dxfId="19" priority="20">
      <formula>$D30="fixed"</formula>
    </cfRule>
  </conditionalFormatting>
  <conditionalFormatting sqref="C30:D30">
    <cfRule type="expression" dxfId="18" priority="19">
      <formula>$D30="log"</formula>
    </cfRule>
  </conditionalFormatting>
  <conditionalFormatting sqref="E30:F30">
    <cfRule type="expression" dxfId="17" priority="18">
      <formula>$F30="fixed"</formula>
    </cfRule>
  </conditionalFormatting>
  <conditionalFormatting sqref="E30:F30">
    <cfRule type="expression" dxfId="16" priority="17">
      <formula>$F30="log"</formula>
    </cfRule>
  </conditionalFormatting>
  <conditionalFormatting sqref="C32:D32">
    <cfRule type="expression" dxfId="15" priority="16">
      <formula>$D32="fixed"</formula>
    </cfRule>
  </conditionalFormatting>
  <conditionalFormatting sqref="C32:D32">
    <cfRule type="expression" dxfId="14" priority="15">
      <formula>$D32="log"</formula>
    </cfRule>
  </conditionalFormatting>
  <conditionalFormatting sqref="E32:F32">
    <cfRule type="expression" dxfId="13" priority="14">
      <formula>$F32="fixed"</formula>
    </cfRule>
  </conditionalFormatting>
  <conditionalFormatting sqref="E32:F32">
    <cfRule type="expression" dxfId="12" priority="13">
      <formula>$F32="log"</formula>
    </cfRule>
  </conditionalFormatting>
  <conditionalFormatting sqref="C32:D32">
    <cfRule type="expression" dxfId="11" priority="12">
      <formula>$D32="fixed"</formula>
    </cfRule>
  </conditionalFormatting>
  <conditionalFormatting sqref="C32:D32">
    <cfRule type="expression" dxfId="10" priority="11">
      <formula>$D32="log"</formula>
    </cfRule>
  </conditionalFormatting>
  <conditionalFormatting sqref="E32:F32">
    <cfRule type="expression" dxfId="9" priority="10">
      <formula>$F32="fixed"</formula>
    </cfRule>
  </conditionalFormatting>
  <conditionalFormatting sqref="E32:F32">
    <cfRule type="expression" dxfId="8" priority="9">
      <formula>$F32="log"</formula>
    </cfRule>
  </conditionalFormatting>
  <conditionalFormatting sqref="C29:D29">
    <cfRule type="expression" dxfId="7" priority="8">
      <formula>$D29="fixed"</formula>
    </cfRule>
  </conditionalFormatting>
  <conditionalFormatting sqref="C29:D29">
    <cfRule type="expression" dxfId="6" priority="7">
      <formula>$D29="log"</formula>
    </cfRule>
  </conditionalFormatting>
  <conditionalFormatting sqref="E29:F29">
    <cfRule type="expression" dxfId="5" priority="6">
      <formula>$F29="fixed"</formula>
    </cfRule>
  </conditionalFormatting>
  <conditionalFormatting sqref="E29:F29">
    <cfRule type="expression" dxfId="4" priority="5">
      <formula>$F29="log"</formula>
    </cfRule>
  </conditionalFormatting>
  <conditionalFormatting sqref="C29:D29">
    <cfRule type="expression" dxfId="3" priority="4">
      <formula>$D29="fixed"</formula>
    </cfRule>
  </conditionalFormatting>
  <conditionalFormatting sqref="C29:D29">
    <cfRule type="expression" dxfId="2" priority="3">
      <formula>$D29="log"</formula>
    </cfRule>
  </conditionalFormatting>
  <conditionalFormatting sqref="E29:F29">
    <cfRule type="expression" dxfId="1" priority="2">
      <formula>$F29="fixed"</formula>
    </cfRule>
  </conditionalFormatting>
  <conditionalFormatting sqref="E29:F29">
    <cfRule type="expression" dxfId="0" priority="1">
      <formula>$F29="log"</formula>
    </cfRule>
  </conditionalFormatting>
  <dataValidations count="3">
    <dataValidation type="list" allowBlank="1" showInputMessage="1" showErrorMessage="1" sqref="D11:D113 F11:F113">
      <formula1>"none,log,fixed"</formula1>
    </dataValidation>
    <dataValidation type="list" allowBlank="1" showInputMessage="1" showErrorMessage="1" sqref="J1">
      <formula1>pullME</formula1>
    </dataValidation>
    <dataValidation type="list" allowBlank="1" showInputMessage="1" showErrorMessage="1" sqref="I12:I113">
      <formula1>pickSERalt</formula1>
    </dataValidation>
  </dataValidation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2:H45"/>
  <sheetViews>
    <sheetView topLeftCell="A3" workbookViewId="0">
      <selection activeCell="G3" sqref="G3"/>
    </sheetView>
  </sheetViews>
  <sheetFormatPr defaultRowHeight="15" x14ac:dyDescent="0.25"/>
  <cols>
    <col min="1" max="1" width="18.42578125" bestFit="1" customWidth="1"/>
    <col min="2" max="2" width="18.140625" style="1" bestFit="1" customWidth="1"/>
  </cols>
  <sheetData>
    <row r="2" spans="1:8" x14ac:dyDescent="0.25">
      <c r="A2">
        <f ca="1">MATCH(A3,pullME,0)</f>
        <v>1</v>
      </c>
    </row>
    <row r="3" spans="1:8" x14ac:dyDescent="0.25">
      <c r="A3" t="str">
        <f>SerVIEW</f>
        <v>Slope+Offset</v>
      </c>
      <c r="B3" s="1" t="s">
        <v>48</v>
      </c>
      <c r="C3" t="s">
        <v>15</v>
      </c>
      <c r="D3" t="s">
        <v>16</v>
      </c>
      <c r="E3" t="s">
        <v>17</v>
      </c>
      <c r="F3" t="s">
        <v>7</v>
      </c>
      <c r="G3" t="s">
        <v>51</v>
      </c>
      <c r="H3" t="s">
        <v>52</v>
      </c>
    </row>
    <row r="4" spans="1:8" x14ac:dyDescent="0.25">
      <c r="A4">
        <f ca="1">OFFSET(E4,0,$A$2)</f>
        <v>0</v>
      </c>
      <c r="B4">
        <v>2.5000000000000001E-5</v>
      </c>
      <c r="C4">
        <v>0</v>
      </c>
      <c r="D4">
        <v>6.3432139540964206E-8</v>
      </c>
      <c r="E4">
        <v>6.3432139540964206E-8</v>
      </c>
      <c r="F4">
        <v>0</v>
      </c>
      <c r="G4">
        <v>6.3432139540964206E-8</v>
      </c>
      <c r="H4">
        <v>0</v>
      </c>
    </row>
    <row r="5" spans="1:8" x14ac:dyDescent="0.25">
      <c r="A5">
        <f t="shared" ref="A5:A45" ca="1" si="0">OFFSET(E5,0,$A$2)</f>
        <v>0</v>
      </c>
      <c r="B5">
        <v>3.6999999999999998E-5</v>
      </c>
      <c r="C5">
        <v>0</v>
      </c>
      <c r="D5">
        <v>5.25620771441026E-6</v>
      </c>
      <c r="E5">
        <v>5.25620771441026E-6</v>
      </c>
      <c r="F5">
        <v>0</v>
      </c>
      <c r="G5">
        <v>5.25620771441026E-6</v>
      </c>
      <c r="H5">
        <v>0</v>
      </c>
    </row>
    <row r="6" spans="1:8" x14ac:dyDescent="0.25">
      <c r="A6">
        <f t="shared" ca="1" si="0"/>
        <v>0</v>
      </c>
      <c r="B6">
        <v>5.1E-5</v>
      </c>
      <c r="C6">
        <v>0</v>
      </c>
      <c r="D6">
        <v>7.1306290919892395E-5</v>
      </c>
      <c r="E6">
        <v>7.1306290919892395E-5</v>
      </c>
      <c r="F6">
        <v>0</v>
      </c>
      <c r="G6">
        <v>7.1306290919892395E-5</v>
      </c>
      <c r="H6">
        <v>0</v>
      </c>
    </row>
    <row r="7" spans="1:8" x14ac:dyDescent="0.25">
      <c r="A7">
        <f t="shared" ca="1" si="0"/>
        <v>0</v>
      </c>
      <c r="B7">
        <v>6.7000000000000002E-5</v>
      </c>
      <c r="C7">
        <v>0</v>
      </c>
      <c r="D7">
        <v>3.91193636460229E-4</v>
      </c>
      <c r="E7">
        <v>3.91193636460229E-4</v>
      </c>
      <c r="F7">
        <v>0</v>
      </c>
      <c r="G7">
        <v>3.91193636460229E-4</v>
      </c>
      <c r="H7">
        <v>0</v>
      </c>
    </row>
    <row r="8" spans="1:8" x14ac:dyDescent="0.25">
      <c r="A8">
        <f t="shared" ca="1" si="0"/>
        <v>0</v>
      </c>
      <c r="B8">
        <v>6.8999999999999997E-5</v>
      </c>
      <c r="C8">
        <v>0</v>
      </c>
      <c r="D8">
        <v>4.5931659406051002E-4</v>
      </c>
      <c r="E8">
        <v>4.5931659406051002E-4</v>
      </c>
      <c r="F8">
        <v>0</v>
      </c>
      <c r="G8">
        <v>4.5931659406051002E-4</v>
      </c>
      <c r="H8">
        <v>0</v>
      </c>
    </row>
    <row r="9" spans="1:8" x14ac:dyDescent="0.25">
      <c r="A9">
        <f t="shared" ca="1" si="0"/>
        <v>0</v>
      </c>
      <c r="B9">
        <v>1.5200000000000001E-4</v>
      </c>
      <c r="C9">
        <v>1.047E-2</v>
      </c>
      <c r="D9">
        <v>1.0390659794211299E-2</v>
      </c>
      <c r="E9">
        <v>-7.9340205788612506E-5</v>
      </c>
      <c r="F9">
        <v>0</v>
      </c>
      <c r="G9">
        <v>1.0390659794211299E-2</v>
      </c>
      <c r="H9">
        <v>1.0469999999999912E-2</v>
      </c>
    </row>
    <row r="10" spans="1:8" x14ac:dyDescent="0.25">
      <c r="A10">
        <f t="shared" ca="1" si="0"/>
        <v>0</v>
      </c>
      <c r="B10">
        <v>2.5000000000000001E-4</v>
      </c>
      <c r="C10">
        <v>3.3820000000000003E-2</v>
      </c>
      <c r="D10">
        <v>3.3616796135902398E-2</v>
      </c>
      <c r="E10">
        <v>-2.03203864097598E-4</v>
      </c>
      <c r="F10">
        <v>0</v>
      </c>
      <c r="G10">
        <v>3.3616796135902398E-2</v>
      </c>
      <c r="H10">
        <v>3.3819999999999996E-2</v>
      </c>
    </row>
    <row r="11" spans="1:8" x14ac:dyDescent="0.25">
      <c r="A11">
        <f t="shared" ca="1" si="0"/>
        <v>0</v>
      </c>
      <c r="B11">
        <v>3.6699999999999998E-4</v>
      </c>
      <c r="C11">
        <v>6.5229999999999996E-2</v>
      </c>
      <c r="D11">
        <v>6.5050117671489702E-2</v>
      </c>
      <c r="E11">
        <v>-1.7988232851028001E-4</v>
      </c>
      <c r="F11">
        <v>0</v>
      </c>
      <c r="G11">
        <v>6.5050117671489702E-2</v>
      </c>
      <c r="H11">
        <v>6.5229999999999982E-2</v>
      </c>
    </row>
    <row r="12" spans="1:8" x14ac:dyDescent="0.25">
      <c r="A12">
        <f t="shared" ca="1" si="0"/>
        <v>0</v>
      </c>
      <c r="B12">
        <v>5.0699999999999996E-4</v>
      </c>
      <c r="C12">
        <v>0.1011</v>
      </c>
      <c r="D12">
        <v>0.100990772247314</v>
      </c>
      <c r="E12">
        <v>-1.09227752685542E-4</v>
      </c>
      <c r="F12">
        <v>0</v>
      </c>
      <c r="G12">
        <v>0.100990772247314</v>
      </c>
      <c r="H12">
        <v>0.10109999999999954</v>
      </c>
    </row>
    <row r="13" spans="1:8" x14ac:dyDescent="0.25">
      <c r="A13">
        <f t="shared" ca="1" si="0"/>
        <v>0</v>
      </c>
      <c r="B13">
        <v>6.7199999999999996E-4</v>
      </c>
      <c r="C13">
        <v>0.1389</v>
      </c>
      <c r="D13">
        <v>0.13885332643985701</v>
      </c>
      <c r="E13">
        <v>-4.6673560142512701E-5</v>
      </c>
      <c r="F13">
        <v>0</v>
      </c>
      <c r="G13">
        <v>0.13885332643985701</v>
      </c>
      <c r="H13">
        <v>0.13889999999999952</v>
      </c>
    </row>
    <row r="14" spans="1:8" x14ac:dyDescent="0.25">
      <c r="A14">
        <f t="shared" ca="1" si="0"/>
        <v>0</v>
      </c>
      <c r="B14">
        <v>6.8999999999999997E-4</v>
      </c>
      <c r="C14">
        <v>0.14269999999999999</v>
      </c>
      <c r="D14">
        <v>0.14269103109836501</v>
      </c>
      <c r="E14">
        <v>-8.9689016342098198E-6</v>
      </c>
      <c r="F14">
        <v>0</v>
      </c>
      <c r="G14">
        <v>0.14269103109836501</v>
      </c>
      <c r="H14">
        <v>0.14269999999999922</v>
      </c>
    </row>
    <row r="15" spans="1:8" x14ac:dyDescent="0.25">
      <c r="A15">
        <f t="shared" ca="1" si="0"/>
        <v>0</v>
      </c>
      <c r="B15">
        <v>1.5200000000000001E-3</v>
      </c>
      <c r="C15">
        <v>0.2757</v>
      </c>
      <c r="D15">
        <v>0.27569234371185303</v>
      </c>
      <c r="E15">
        <v>-7.6562881469732695E-6</v>
      </c>
      <c r="F15">
        <v>0</v>
      </c>
      <c r="G15">
        <v>0.27569234371185303</v>
      </c>
      <c r="H15">
        <v>0.2757</v>
      </c>
    </row>
    <row r="16" spans="1:8" x14ac:dyDescent="0.25">
      <c r="A16">
        <f t="shared" ca="1" si="0"/>
        <v>0</v>
      </c>
      <c r="B16">
        <v>2.5000000000000001E-3</v>
      </c>
      <c r="C16">
        <v>0.373</v>
      </c>
      <c r="D16">
        <v>0.37294960021972601</v>
      </c>
      <c r="E16">
        <v>-5.0399780273435703E-5</v>
      </c>
      <c r="F16">
        <v>0</v>
      </c>
      <c r="G16">
        <v>0.37294960021972601</v>
      </c>
      <c r="H16">
        <v>0.37299999999999944</v>
      </c>
    </row>
    <row r="17" spans="1:8" x14ac:dyDescent="0.25">
      <c r="A17">
        <f t="shared" ca="1" si="0"/>
        <v>0</v>
      </c>
      <c r="B17">
        <v>3.6700000000000001E-3</v>
      </c>
      <c r="C17">
        <v>0.45250000000000001</v>
      </c>
      <c r="D17">
        <v>0.45246669650077798</v>
      </c>
      <c r="E17">
        <v>-3.3303499221814999E-5</v>
      </c>
      <c r="F17">
        <v>0</v>
      </c>
      <c r="G17">
        <v>0.45246669650077798</v>
      </c>
      <c r="H17">
        <v>0.45249999999999979</v>
      </c>
    </row>
    <row r="18" spans="1:8" x14ac:dyDescent="0.25">
      <c r="A18">
        <f t="shared" ca="1" si="0"/>
        <v>0</v>
      </c>
      <c r="B18">
        <v>5.0699999999999999E-3</v>
      </c>
      <c r="C18">
        <v>0.52149999999999996</v>
      </c>
      <c r="D18">
        <v>0.52150857448577803</v>
      </c>
      <c r="E18">
        <v>8.5744857788450006E-6</v>
      </c>
      <c r="F18">
        <v>0</v>
      </c>
      <c r="G18">
        <v>0.52150857448577803</v>
      </c>
      <c r="H18">
        <v>0.52149999999999919</v>
      </c>
    </row>
    <row r="19" spans="1:8" x14ac:dyDescent="0.25">
      <c r="A19">
        <f t="shared" ca="1" si="0"/>
        <v>0</v>
      </c>
      <c r="B19">
        <v>6.7200000000000003E-3</v>
      </c>
      <c r="C19">
        <v>0.58289999999999997</v>
      </c>
      <c r="D19">
        <v>0.58286195993423395</v>
      </c>
      <c r="E19">
        <v>-3.8040065765354502E-5</v>
      </c>
      <c r="F19">
        <v>0</v>
      </c>
      <c r="G19">
        <v>0.58286195993423395</v>
      </c>
      <c r="H19">
        <v>0.58289999999999931</v>
      </c>
    </row>
    <row r="20" spans="1:8" x14ac:dyDescent="0.25">
      <c r="A20">
        <f t="shared" ca="1" si="0"/>
        <v>0</v>
      </c>
      <c r="B20">
        <v>8.6999999999999907E-3</v>
      </c>
      <c r="C20">
        <v>0.63990000000000002</v>
      </c>
      <c r="D20">
        <v>0.63981574773788397</v>
      </c>
      <c r="E20">
        <v>-8.4252262115502798E-5</v>
      </c>
      <c r="F20">
        <v>0</v>
      </c>
      <c r="G20">
        <v>0.63981574773788397</v>
      </c>
      <c r="H20">
        <v>0.63989999999999947</v>
      </c>
    </row>
    <row r="21" spans="1:8" x14ac:dyDescent="0.25">
      <c r="A21">
        <f t="shared" ca="1" si="0"/>
        <v>0</v>
      </c>
      <c r="B21">
        <v>1.1039999999999999E-2</v>
      </c>
      <c r="C21">
        <v>0.69289999999999996</v>
      </c>
      <c r="D21">
        <v>0.69282752275466897</v>
      </c>
      <c r="E21">
        <v>-7.2477245330770893E-5</v>
      </c>
      <c r="F21">
        <v>0</v>
      </c>
      <c r="G21">
        <v>0.69282752275466897</v>
      </c>
      <c r="H21">
        <v>0.69289999999999974</v>
      </c>
    </row>
    <row r="22" spans="1:8" x14ac:dyDescent="0.25">
      <c r="A22">
        <f t="shared" ca="1" si="0"/>
        <v>0</v>
      </c>
      <c r="B22">
        <v>1.384E-2</v>
      </c>
      <c r="C22">
        <v>0.74350000000000005</v>
      </c>
      <c r="D22">
        <v>0.74346667528152399</v>
      </c>
      <c r="E22">
        <v>-3.3324718475391501E-5</v>
      </c>
      <c r="F22">
        <v>0</v>
      </c>
      <c r="G22">
        <v>0.74346667528152399</v>
      </c>
      <c r="H22">
        <v>0.74349999999999938</v>
      </c>
    </row>
    <row r="23" spans="1:8" x14ac:dyDescent="0.25">
      <c r="A23">
        <f t="shared" ca="1" si="0"/>
        <v>0</v>
      </c>
      <c r="B23">
        <v>1.7160000000000002E-2</v>
      </c>
      <c r="C23">
        <v>0.79190000000000005</v>
      </c>
      <c r="D23">
        <v>0.79187959432601895</v>
      </c>
      <c r="E23">
        <v>-2.0405673980761201E-5</v>
      </c>
      <c r="F23">
        <v>0</v>
      </c>
      <c r="G23">
        <v>0.79187959432601895</v>
      </c>
      <c r="H23">
        <v>0.79189999999999972</v>
      </c>
    </row>
    <row r="24" spans="1:8" x14ac:dyDescent="0.25">
      <c r="A24">
        <f t="shared" ca="1" si="0"/>
        <v>0</v>
      </c>
      <c r="B24">
        <v>2.111E-2</v>
      </c>
      <c r="C24">
        <v>0.83879999999999999</v>
      </c>
      <c r="D24">
        <v>0.83870518207550004</v>
      </c>
      <c r="E24">
        <v>-9.4817924499501703E-5</v>
      </c>
      <c r="F24">
        <v>0</v>
      </c>
      <c r="G24">
        <v>0.83870518207550004</v>
      </c>
      <c r="H24">
        <v>0.83879999999999955</v>
      </c>
    </row>
    <row r="25" spans="1:8" x14ac:dyDescent="0.25">
      <c r="A25">
        <f t="shared" ca="1" si="0"/>
        <v>0</v>
      </c>
      <c r="B25">
        <v>2.5819999999999999E-2</v>
      </c>
      <c r="C25">
        <v>0.88439999999999996</v>
      </c>
      <c r="D25">
        <v>0.88436686992645197</v>
      </c>
      <c r="E25">
        <v>-3.3130073547327201E-5</v>
      </c>
      <c r="F25">
        <v>0</v>
      </c>
      <c r="G25">
        <v>0.88436686992645197</v>
      </c>
      <c r="H25">
        <v>0.8843999999999993</v>
      </c>
    </row>
    <row r="26" spans="1:8" x14ac:dyDescent="0.25">
      <c r="A26">
        <f t="shared" ca="1" si="0"/>
        <v>0</v>
      </c>
      <c r="B26">
        <v>3.1419999999999997E-2</v>
      </c>
      <c r="C26">
        <v>0.92900000000000005</v>
      </c>
      <c r="D26">
        <v>0.92897850275039595</v>
      </c>
      <c r="E26">
        <v>-2.1497249603319399E-5</v>
      </c>
      <c r="F26">
        <v>0</v>
      </c>
      <c r="G26">
        <v>0.92897850275039595</v>
      </c>
      <c r="H26">
        <v>0.92899999999999927</v>
      </c>
    </row>
    <row r="27" spans="1:8" x14ac:dyDescent="0.25">
      <c r="A27">
        <f t="shared" ca="1" si="0"/>
        <v>0</v>
      </c>
      <c r="B27">
        <v>3.8080000000000003E-2</v>
      </c>
      <c r="C27">
        <v>0.9728</v>
      </c>
      <c r="D27">
        <v>0.97275435924529996</v>
      </c>
      <c r="E27">
        <v>-4.5640754699705003E-5</v>
      </c>
      <c r="F27">
        <v>0</v>
      </c>
      <c r="G27">
        <v>0.97275435924529996</v>
      </c>
      <c r="H27">
        <v>0.97279999999999966</v>
      </c>
    </row>
    <row r="28" spans="1:8" x14ac:dyDescent="0.25">
      <c r="A28">
        <f t="shared" ca="1" si="0"/>
        <v>0</v>
      </c>
      <c r="B28">
        <v>4.6010000000000002E-2</v>
      </c>
      <c r="C28">
        <v>1.016</v>
      </c>
      <c r="D28">
        <v>1.01589775085449</v>
      </c>
      <c r="E28">
        <v>-1.0224914550782601E-4</v>
      </c>
      <c r="F28">
        <v>0</v>
      </c>
      <c r="G28">
        <v>1.01589775085449</v>
      </c>
      <c r="H28">
        <v>1.0159999999999978</v>
      </c>
    </row>
    <row r="29" spans="1:8" x14ac:dyDescent="0.25">
      <c r="A29">
        <f t="shared" ca="1" si="0"/>
        <v>0</v>
      </c>
      <c r="B29">
        <v>5.5449999999999999E-2</v>
      </c>
      <c r="C29">
        <v>1.0589999999999999</v>
      </c>
      <c r="D29">
        <v>1.05851507186889</v>
      </c>
      <c r="E29">
        <v>-4.8492813110345701E-4</v>
      </c>
      <c r="F29">
        <v>0</v>
      </c>
      <c r="G29">
        <v>1.05851507186889</v>
      </c>
      <c r="H29">
        <v>1.0589999999999935</v>
      </c>
    </row>
    <row r="30" spans="1:8" x14ac:dyDescent="0.25">
      <c r="A30">
        <f t="shared" ca="1" si="0"/>
        <v>0</v>
      </c>
      <c r="B30">
        <v>6.6680000000000003E-2</v>
      </c>
      <c r="C30">
        <v>1.101</v>
      </c>
      <c r="D30">
        <v>1.10067427158355</v>
      </c>
      <c r="E30">
        <v>-3.2572841644284902E-4</v>
      </c>
      <c r="F30">
        <v>0</v>
      </c>
      <c r="G30">
        <v>1.10067427158355</v>
      </c>
      <c r="H30">
        <v>1.1009999999999929</v>
      </c>
    </row>
    <row r="31" spans="1:8" x14ac:dyDescent="0.25">
      <c r="A31">
        <f t="shared" ca="1" si="0"/>
        <v>0</v>
      </c>
      <c r="B31">
        <v>8.0049999999999996E-2</v>
      </c>
      <c r="C31">
        <v>1.143</v>
      </c>
      <c r="D31">
        <v>1.1424860954284599</v>
      </c>
      <c r="E31">
        <v>-5.13904571533219E-4</v>
      </c>
      <c r="F31">
        <v>0</v>
      </c>
      <c r="G31">
        <v>1.1424860954284599</v>
      </c>
      <c r="H31">
        <v>1.1429999999999931</v>
      </c>
    </row>
    <row r="32" spans="1:8" x14ac:dyDescent="0.25">
      <c r="A32">
        <f t="shared" ca="1" si="0"/>
        <v>0</v>
      </c>
      <c r="B32">
        <v>9.5949999999999896E-2</v>
      </c>
      <c r="C32">
        <v>1.1839999999999999</v>
      </c>
      <c r="D32">
        <v>1.1839683055877599</v>
      </c>
      <c r="E32">
        <v>-3.1694412231386598E-5</v>
      </c>
      <c r="F32">
        <v>0</v>
      </c>
      <c r="G32">
        <v>1.1839683055877599</v>
      </c>
      <c r="H32">
        <v>1.1839999999999913</v>
      </c>
    </row>
    <row r="33" spans="1:8" x14ac:dyDescent="0.25">
      <c r="A33">
        <f t="shared" ca="1" si="0"/>
        <v>0</v>
      </c>
      <c r="B33">
        <v>0.11487</v>
      </c>
      <c r="C33">
        <v>1.2250000000000001</v>
      </c>
      <c r="D33">
        <v>1.2251994609832699</v>
      </c>
      <c r="E33">
        <v>1.9946098327627799E-4</v>
      </c>
      <c r="F33">
        <v>0</v>
      </c>
      <c r="G33">
        <v>1.2251994609832699</v>
      </c>
      <c r="H33">
        <v>1.2249999999999936</v>
      </c>
    </row>
    <row r="34" spans="1:8" x14ac:dyDescent="0.25">
      <c r="A34">
        <f t="shared" ca="1" si="0"/>
        <v>0</v>
      </c>
      <c r="B34">
        <v>0.13739000000000001</v>
      </c>
      <c r="C34">
        <v>1.266</v>
      </c>
      <c r="D34">
        <v>1.2662329673767001</v>
      </c>
      <c r="E34">
        <v>2.3296737670897E-4</v>
      </c>
      <c r="F34">
        <v>0</v>
      </c>
      <c r="G34">
        <v>1.2662329673767001</v>
      </c>
      <c r="H34">
        <v>1.2659999999999911</v>
      </c>
    </row>
    <row r="35" spans="1:8" x14ac:dyDescent="0.25">
      <c r="A35">
        <f t="shared" ca="1" si="0"/>
        <v>0</v>
      </c>
      <c r="B35">
        <v>0.16419</v>
      </c>
      <c r="C35">
        <v>1.3069999999999999</v>
      </c>
      <c r="D35">
        <v>1.3070945739746</v>
      </c>
      <c r="E35">
        <v>9.4573974609435396E-5</v>
      </c>
      <c r="F35">
        <v>0</v>
      </c>
      <c r="G35">
        <v>1.3070945739746</v>
      </c>
      <c r="H35">
        <v>1.3069999999999906</v>
      </c>
    </row>
    <row r="36" spans="1:8" x14ac:dyDescent="0.25">
      <c r="A36">
        <f t="shared" ca="1" si="0"/>
        <v>0</v>
      </c>
      <c r="B36">
        <v>0.19608</v>
      </c>
      <c r="C36">
        <v>1.3480000000000001</v>
      </c>
      <c r="D36">
        <v>1.3478090763092001</v>
      </c>
      <c r="E36">
        <v>-1.9092369079598499E-4</v>
      </c>
      <c r="F36">
        <v>0</v>
      </c>
      <c r="G36">
        <v>1.3478090763092001</v>
      </c>
      <c r="H36">
        <v>1.3479999999999961</v>
      </c>
    </row>
    <row r="37" spans="1:8" x14ac:dyDescent="0.25">
      <c r="A37">
        <f t="shared" ca="1" si="0"/>
        <v>0</v>
      </c>
      <c r="B37">
        <v>0.23404</v>
      </c>
      <c r="C37">
        <v>1.3879999999999999</v>
      </c>
      <c r="D37">
        <v>1.3884136676788299</v>
      </c>
      <c r="E37">
        <v>4.1366767883310702E-4</v>
      </c>
      <c r="F37">
        <v>0</v>
      </c>
      <c r="G37">
        <v>1.3884136676788299</v>
      </c>
      <c r="H37">
        <v>1.3879999999999968</v>
      </c>
    </row>
    <row r="38" spans="1:8" x14ac:dyDescent="0.25">
      <c r="A38">
        <f t="shared" ca="1" si="0"/>
        <v>0</v>
      </c>
      <c r="B38">
        <v>0.2792</v>
      </c>
      <c r="C38">
        <v>1.429</v>
      </c>
      <c r="D38">
        <v>1.42890560626983</v>
      </c>
      <c r="E38">
        <v>-9.4393730163622099E-5</v>
      </c>
      <c r="F38">
        <v>0</v>
      </c>
      <c r="G38">
        <v>1.42890560626983</v>
      </c>
      <c r="H38">
        <v>1.4289999999999936</v>
      </c>
    </row>
    <row r="39" spans="1:8" x14ac:dyDescent="0.25">
      <c r="A39">
        <f t="shared" ca="1" si="0"/>
        <v>0</v>
      </c>
      <c r="B39">
        <v>0.33294000000000001</v>
      </c>
      <c r="C39">
        <v>1.4690000000000001</v>
      </c>
      <c r="D39">
        <v>1.4693132638931199</v>
      </c>
      <c r="E39">
        <v>3.13263893127357E-4</v>
      </c>
      <c r="F39">
        <v>0</v>
      </c>
      <c r="G39">
        <v>1.4693132638931199</v>
      </c>
      <c r="H39">
        <v>1.4689999999999925</v>
      </c>
    </row>
    <row r="40" spans="1:8" x14ac:dyDescent="0.25">
      <c r="A40">
        <f t="shared" ca="1" si="0"/>
        <v>0</v>
      </c>
      <c r="B40">
        <v>0.39689000000000002</v>
      </c>
      <c r="C40">
        <v>1.51</v>
      </c>
      <c r="D40">
        <v>1.50965011119842</v>
      </c>
      <c r="E40">
        <v>-3.4988880157471499E-4</v>
      </c>
      <c r="F40">
        <v>0</v>
      </c>
      <c r="G40">
        <v>1.50965011119842</v>
      </c>
      <c r="H40">
        <v>1.5099999999999947</v>
      </c>
    </row>
    <row r="41" spans="1:8" x14ac:dyDescent="0.25">
      <c r="A41">
        <f t="shared" ca="1" si="0"/>
        <v>0</v>
      </c>
      <c r="B41">
        <v>0.47299000000000002</v>
      </c>
      <c r="C41">
        <v>1.55</v>
      </c>
      <c r="D41">
        <v>1.5499278306961</v>
      </c>
      <c r="E41">
        <v>-7.2169303894087296E-5</v>
      </c>
      <c r="F41">
        <v>0</v>
      </c>
      <c r="G41">
        <v>1.5499278306961</v>
      </c>
      <c r="H41">
        <v>1.549999999999994</v>
      </c>
    </row>
    <row r="42" spans="1:8" x14ac:dyDescent="0.25">
      <c r="A42">
        <f t="shared" ca="1" si="0"/>
        <v>0</v>
      </c>
      <c r="B42">
        <v>0.56355999999999895</v>
      </c>
      <c r="C42">
        <v>1.59</v>
      </c>
      <c r="D42">
        <v>1.59016072750091</v>
      </c>
      <c r="E42">
        <v>1.60727500915447E-4</v>
      </c>
      <c r="F42">
        <v>0</v>
      </c>
      <c r="G42">
        <v>1.59016072750091</v>
      </c>
      <c r="H42">
        <v>1.5899999999999945</v>
      </c>
    </row>
    <row r="43" spans="1:8" x14ac:dyDescent="0.25">
      <c r="A43">
        <f t="shared" ca="1" si="0"/>
        <v>0</v>
      </c>
      <c r="B43">
        <v>0.67132999999999998</v>
      </c>
      <c r="C43">
        <v>1.63</v>
      </c>
      <c r="D43">
        <v>1.63034868240356</v>
      </c>
      <c r="E43">
        <v>3.48682403564559E-4</v>
      </c>
      <c r="F43">
        <v>0</v>
      </c>
      <c r="G43">
        <v>1.63034868240356</v>
      </c>
      <c r="H43">
        <v>1.6299999999999955</v>
      </c>
    </row>
    <row r="44" spans="1:8" x14ac:dyDescent="0.25">
      <c r="A44">
        <f t="shared" ca="1" si="0"/>
        <v>0</v>
      </c>
      <c r="B44">
        <v>0.79957</v>
      </c>
      <c r="C44">
        <v>1.671</v>
      </c>
      <c r="D44">
        <v>1.6705002784728999</v>
      </c>
      <c r="E44">
        <v>-4.9972152709965001E-4</v>
      </c>
      <c r="F44">
        <v>0</v>
      </c>
      <c r="G44">
        <v>1.6705002784728999</v>
      </c>
      <c r="H44">
        <v>1.6709999999999996</v>
      </c>
    </row>
    <row r="45" spans="1:8" x14ac:dyDescent="0.25">
      <c r="A45">
        <f t="shared" ca="1" si="0"/>
        <v>0</v>
      </c>
      <c r="B45">
        <v>0.95218999999999998</v>
      </c>
      <c r="C45">
        <v>1.7110000000000001</v>
      </c>
      <c r="D45">
        <v>1.71062624454498</v>
      </c>
      <c r="E45">
        <v>-3.7375545501716601E-4</v>
      </c>
      <c r="F45">
        <v>0</v>
      </c>
      <c r="G45">
        <v>1.71062624454498</v>
      </c>
      <c r="H45">
        <v>1.7109999999999972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D43"/>
  <sheetViews>
    <sheetView workbookViewId="0">
      <selection activeCell="A2" sqref="A2:B44"/>
    </sheetView>
  </sheetViews>
  <sheetFormatPr defaultRowHeight="15" x14ac:dyDescent="0.25"/>
  <sheetData>
    <row r="1" spans="1:4" x14ac:dyDescent="0.25">
      <c r="A1" t="s">
        <v>48</v>
      </c>
      <c r="B1" t="s">
        <v>47</v>
      </c>
      <c r="C1" t="s">
        <v>48</v>
      </c>
      <c r="D1" t="s">
        <v>49</v>
      </c>
    </row>
    <row r="2" spans="1:4" x14ac:dyDescent="0.25">
      <c r="A2">
        <v>2.5000000000000001E-5</v>
      </c>
      <c r="B2">
        <v>0</v>
      </c>
      <c r="C2">
        <v>0</v>
      </c>
      <c r="D2">
        <v>300</v>
      </c>
    </row>
    <row r="3" spans="1:4" x14ac:dyDescent="0.25">
      <c r="A3">
        <v>3.6999999999999998E-5</v>
      </c>
      <c r="B3">
        <v>0</v>
      </c>
      <c r="C3">
        <v>1</v>
      </c>
      <c r="D3">
        <v>300</v>
      </c>
    </row>
    <row r="4" spans="1:4" x14ac:dyDescent="0.25">
      <c r="A4">
        <v>5.1E-5</v>
      </c>
      <c r="B4">
        <v>0</v>
      </c>
    </row>
    <row r="5" spans="1:4" x14ac:dyDescent="0.25">
      <c r="A5">
        <v>6.7000000000000002E-5</v>
      </c>
      <c r="B5">
        <v>0</v>
      </c>
    </row>
    <row r="6" spans="1:4" x14ac:dyDescent="0.25">
      <c r="A6">
        <v>6.8999999999999997E-5</v>
      </c>
      <c r="B6">
        <v>0</v>
      </c>
    </row>
    <row r="7" spans="1:4" x14ac:dyDescent="0.25">
      <c r="A7">
        <v>1.5200000000000001E-4</v>
      </c>
      <c r="B7">
        <v>1.047E-2</v>
      </c>
    </row>
    <row r="8" spans="1:4" x14ac:dyDescent="0.25">
      <c r="A8">
        <v>2.5000000000000001E-4</v>
      </c>
      <c r="B8">
        <v>3.3820000000000003E-2</v>
      </c>
    </row>
    <row r="9" spans="1:4" x14ac:dyDescent="0.25">
      <c r="A9">
        <v>3.6699999999999998E-4</v>
      </c>
      <c r="B9">
        <v>6.5229999999999996E-2</v>
      </c>
    </row>
    <row r="10" spans="1:4" x14ac:dyDescent="0.25">
      <c r="A10">
        <v>5.0699999999999996E-4</v>
      </c>
      <c r="B10">
        <v>0.1011</v>
      </c>
    </row>
    <row r="11" spans="1:4" x14ac:dyDescent="0.25">
      <c r="A11">
        <v>6.7199999999999996E-4</v>
      </c>
      <c r="B11">
        <v>0.1389</v>
      </c>
    </row>
    <row r="12" spans="1:4" x14ac:dyDescent="0.25">
      <c r="A12">
        <v>6.8999999999999997E-4</v>
      </c>
      <c r="B12">
        <v>0.14269999999999999</v>
      </c>
    </row>
    <row r="13" spans="1:4" x14ac:dyDescent="0.25">
      <c r="A13">
        <v>1.5200000000000001E-3</v>
      </c>
      <c r="B13">
        <v>0.2757</v>
      </c>
    </row>
    <row r="14" spans="1:4" x14ac:dyDescent="0.25">
      <c r="A14">
        <v>2.5000000000000001E-3</v>
      </c>
      <c r="B14">
        <v>0.373</v>
      </c>
    </row>
    <row r="15" spans="1:4" x14ac:dyDescent="0.25">
      <c r="A15">
        <v>3.6700000000000001E-3</v>
      </c>
      <c r="B15">
        <v>0.45250000000000001</v>
      </c>
    </row>
    <row r="16" spans="1:4" x14ac:dyDescent="0.25">
      <c r="A16">
        <v>5.0699999999999999E-3</v>
      </c>
      <c r="B16">
        <v>0.52149999999999996</v>
      </c>
    </row>
    <row r="17" spans="1:2" x14ac:dyDescent="0.25">
      <c r="A17">
        <v>6.7200000000000003E-3</v>
      </c>
      <c r="B17">
        <v>0.58289999999999997</v>
      </c>
    </row>
    <row r="18" spans="1:2" x14ac:dyDescent="0.25">
      <c r="A18">
        <v>8.6999999999999994E-3</v>
      </c>
      <c r="B18">
        <v>0.63990000000000002</v>
      </c>
    </row>
    <row r="19" spans="1:2" x14ac:dyDescent="0.25">
      <c r="A19">
        <v>1.1039999999999999E-2</v>
      </c>
      <c r="B19">
        <v>0.69289999999999996</v>
      </c>
    </row>
    <row r="20" spans="1:2" x14ac:dyDescent="0.25">
      <c r="A20">
        <v>1.384E-2</v>
      </c>
      <c r="B20">
        <v>0.74350000000000005</v>
      </c>
    </row>
    <row r="21" spans="1:2" x14ac:dyDescent="0.25">
      <c r="A21">
        <v>1.7160000000000002E-2</v>
      </c>
      <c r="B21">
        <v>0.79190000000000005</v>
      </c>
    </row>
    <row r="22" spans="1:2" x14ac:dyDescent="0.25">
      <c r="A22">
        <v>2.111E-2</v>
      </c>
      <c r="B22">
        <v>0.83879999999999999</v>
      </c>
    </row>
    <row r="23" spans="1:2" x14ac:dyDescent="0.25">
      <c r="A23">
        <v>2.5819999999999999E-2</v>
      </c>
      <c r="B23">
        <v>0.88439999999999996</v>
      </c>
    </row>
    <row r="24" spans="1:2" x14ac:dyDescent="0.25">
      <c r="A24">
        <v>3.1419999999999997E-2</v>
      </c>
      <c r="B24">
        <v>0.92900000000000005</v>
      </c>
    </row>
    <row r="25" spans="1:2" x14ac:dyDescent="0.25">
      <c r="A25">
        <v>3.8080000000000003E-2</v>
      </c>
      <c r="B25">
        <v>0.9728</v>
      </c>
    </row>
    <row r="26" spans="1:2" x14ac:dyDescent="0.25">
      <c r="A26">
        <v>4.6010000000000002E-2</v>
      </c>
      <c r="B26">
        <v>1.016</v>
      </c>
    </row>
    <row r="27" spans="1:2" x14ac:dyDescent="0.25">
      <c r="A27">
        <v>5.5449999999999999E-2</v>
      </c>
      <c r="B27">
        <v>1.0589999999999999</v>
      </c>
    </row>
    <row r="28" spans="1:2" x14ac:dyDescent="0.25">
      <c r="A28">
        <v>6.6680000000000003E-2</v>
      </c>
      <c r="B28">
        <v>1.101</v>
      </c>
    </row>
    <row r="29" spans="1:2" x14ac:dyDescent="0.25">
      <c r="A29">
        <v>8.0049999999999996E-2</v>
      </c>
      <c r="B29">
        <v>1.143</v>
      </c>
    </row>
    <row r="30" spans="1:2" x14ac:dyDescent="0.25">
      <c r="A30">
        <v>9.5949999999999994E-2</v>
      </c>
      <c r="B30">
        <v>1.1839999999999999</v>
      </c>
    </row>
    <row r="31" spans="1:2" x14ac:dyDescent="0.25">
      <c r="A31">
        <v>0.11487</v>
      </c>
      <c r="B31">
        <v>1.2250000000000001</v>
      </c>
    </row>
    <row r="32" spans="1:2" x14ac:dyDescent="0.25">
      <c r="A32">
        <v>0.13739000000000001</v>
      </c>
      <c r="B32">
        <v>1.266</v>
      </c>
    </row>
    <row r="33" spans="1:2" x14ac:dyDescent="0.25">
      <c r="A33">
        <v>0.16419</v>
      </c>
      <c r="B33">
        <v>1.3069999999999999</v>
      </c>
    </row>
    <row r="34" spans="1:2" x14ac:dyDescent="0.25">
      <c r="A34">
        <v>0.19608</v>
      </c>
      <c r="B34">
        <v>1.3480000000000001</v>
      </c>
    </row>
    <row r="35" spans="1:2" x14ac:dyDescent="0.25">
      <c r="A35">
        <v>0.23404</v>
      </c>
      <c r="B35">
        <v>1.3879999999999999</v>
      </c>
    </row>
    <row r="36" spans="1:2" x14ac:dyDescent="0.25">
      <c r="A36">
        <v>0.2792</v>
      </c>
      <c r="B36">
        <v>1.429</v>
      </c>
    </row>
    <row r="37" spans="1:2" x14ac:dyDescent="0.25">
      <c r="A37">
        <v>0.33294000000000001</v>
      </c>
      <c r="B37">
        <v>1.4690000000000001</v>
      </c>
    </row>
    <row r="38" spans="1:2" x14ac:dyDescent="0.25">
      <c r="A38">
        <v>0.39689000000000002</v>
      </c>
      <c r="B38">
        <v>1.51</v>
      </c>
    </row>
    <row r="39" spans="1:2" x14ac:dyDescent="0.25">
      <c r="A39">
        <v>0.47299000000000002</v>
      </c>
      <c r="B39">
        <v>1.55</v>
      </c>
    </row>
    <row r="40" spans="1:2" x14ac:dyDescent="0.25">
      <c r="A40">
        <v>0.56355999999999995</v>
      </c>
      <c r="B40">
        <v>1.59</v>
      </c>
    </row>
    <row r="41" spans="1:2" x14ac:dyDescent="0.25">
      <c r="A41">
        <v>0.67132999999999998</v>
      </c>
      <c r="B41">
        <v>1.63</v>
      </c>
    </row>
    <row r="42" spans="1:2" x14ac:dyDescent="0.25">
      <c r="A42">
        <v>0.79957</v>
      </c>
      <c r="B42">
        <v>1.671</v>
      </c>
    </row>
    <row r="43" spans="1:2" x14ac:dyDescent="0.25">
      <c r="A43">
        <v>0.95218999999999998</v>
      </c>
      <c r="B43">
        <v>1.7110000000000001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CONTROL</vt:lpstr>
      <vt:lpstr>WLmodel</vt:lpstr>
      <vt:lpstr>Series</vt:lpstr>
      <vt:lpstr>DATA</vt:lpstr>
      <vt:lpstr>SerVIEW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Keith J. Halford</dc:creator>
  <cp:lastModifiedBy>khalford</cp:lastModifiedBy>
  <cp:lastPrinted>2011-07-06T15:52:07Z</cp:lastPrinted>
  <dcterms:created xsi:type="dcterms:W3CDTF">2011-05-18T20:14:41Z</dcterms:created>
  <dcterms:modified xsi:type="dcterms:W3CDTF">2012-05-30T15:46:33Z</dcterms:modified>
</cp:coreProperties>
</file>