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S:\khalford\Courses\2018-06-11_AquiferTesting-NWRA\D1-C02_Observations+Wells\"/>
    </mc:Choice>
  </mc:AlternateContent>
  <bookViews>
    <workbookView xWindow="360" yWindow="135" windowWidth="4200" windowHeight="6465" activeTab="1"/>
  </bookViews>
  <sheets>
    <sheet name="EQ" sheetId="2" r:id="rId1"/>
    <sheet name="SHOW" sheetId="3" r:id="rId2"/>
  </sheets>
  <calcPr calcId="171027"/>
</workbook>
</file>

<file path=xl/calcChain.xml><?xml version="1.0" encoding="utf-8"?>
<calcChain xmlns="http://schemas.openxmlformats.org/spreadsheetml/2006/main">
  <c r="C8" i="2" l="1"/>
  <c r="C9" i="2" s="1"/>
  <c r="B8" i="2"/>
  <c r="B6" i="2" s="1"/>
  <c r="K4" i="2"/>
  <c r="J23" i="2"/>
  <c r="V9" i="2" s="1"/>
  <c r="V10" i="2" s="1"/>
  <c r="J21" i="2"/>
  <c r="V6" i="2"/>
  <c r="V7" i="2" s="1"/>
  <c r="C6" i="2" l="1"/>
  <c r="D8" i="2"/>
  <c r="B9" i="2"/>
  <c r="D9" i="2" s="1"/>
  <c r="B14" i="2" l="1"/>
  <c r="C10" i="2" s="1"/>
  <c r="C11" i="2" s="1"/>
  <c r="B10" i="2" l="1"/>
  <c r="B11" i="2" s="1"/>
  <c r="J22" i="2"/>
</calcChain>
</file>

<file path=xl/sharedStrings.xml><?xml version="1.0" encoding="utf-8"?>
<sst xmlns="http://schemas.openxmlformats.org/spreadsheetml/2006/main" count="29" uniqueCount="21">
  <si>
    <t>Upper</t>
  </si>
  <si>
    <t>Lower</t>
  </si>
  <si>
    <t>K</t>
  </si>
  <si>
    <t>Hd</t>
  </si>
  <si>
    <t>b</t>
  </si>
  <si>
    <t>X</t>
  </si>
  <si>
    <t>Water Level</t>
  </si>
  <si>
    <t>T</t>
  </si>
  <si>
    <t>Q</t>
  </si>
  <si>
    <t>Qnet =</t>
  </si>
  <si>
    <t>Hwell =</t>
  </si>
  <si>
    <t>Dash</t>
  </si>
  <si>
    <r>
      <t>r</t>
    </r>
    <r>
      <rPr>
        <b/>
        <vertAlign val="subscript"/>
        <sz val="14"/>
        <rFont val="Arial"/>
        <family val="2"/>
      </rPr>
      <t>e</t>
    </r>
    <r>
      <rPr>
        <b/>
        <sz val="14"/>
        <rFont val="Arial"/>
        <family val="2"/>
      </rPr>
      <t>=</t>
    </r>
  </si>
  <si>
    <r>
      <t>r</t>
    </r>
    <r>
      <rPr>
        <b/>
        <vertAlign val="subscript"/>
        <sz val="14"/>
        <rFont val="Arial"/>
        <family val="2"/>
      </rPr>
      <t>w</t>
    </r>
    <r>
      <rPr>
        <b/>
        <sz val="14"/>
        <rFont val="Arial"/>
        <family val="2"/>
      </rPr>
      <t>=</t>
    </r>
  </si>
  <si>
    <t>ft</t>
  </si>
  <si>
    <t>ft/d</t>
  </si>
  <si>
    <t>GPM</t>
  </si>
  <si>
    <r>
      <t>2</t>
    </r>
    <r>
      <rPr>
        <b/>
        <sz val="14"/>
        <rFont val="Symbol"/>
        <family val="1"/>
        <charset val="2"/>
      </rPr>
      <t>p</t>
    </r>
    <r>
      <rPr>
        <b/>
        <sz val="14"/>
        <rFont val="Arial"/>
        <family val="2"/>
      </rPr>
      <t>/ln(r</t>
    </r>
    <r>
      <rPr>
        <b/>
        <vertAlign val="subscript"/>
        <sz val="14"/>
        <rFont val="Arial"/>
        <family val="2"/>
      </rPr>
      <t>e</t>
    </r>
    <r>
      <rPr>
        <b/>
        <sz val="14"/>
        <rFont val="Arial"/>
        <family val="2"/>
      </rPr>
      <t>/r</t>
    </r>
    <r>
      <rPr>
        <b/>
        <vertAlign val="subscript"/>
        <sz val="14"/>
        <rFont val="Arial"/>
        <family val="2"/>
      </rPr>
      <t>w</t>
    </r>
    <r>
      <rPr>
        <b/>
        <sz val="14"/>
        <rFont val="Arial"/>
        <family val="2"/>
      </rPr>
      <t>) =</t>
    </r>
  </si>
  <si>
    <t>T x Hd</t>
  </si>
  <si>
    <t>ft2/d</t>
  </si>
  <si>
    <t>ft²/d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</si>
</sst>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4"/>
      <name val="Symbol"/>
      <family val="1"/>
      <charset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503954793571215"/>
          <c:y val="6.1176470588235297E-2"/>
          <c:w val="0.7657487675211917"/>
          <c:h val="0.87764705882352945"/>
        </c:manualLayout>
      </c:layout>
      <c:scatterChart>
        <c:scatterStyle val="lineMarker"/>
        <c:varyColors val="0"/>
        <c:ser>
          <c:idx val="1"/>
          <c:order val="0"/>
          <c:tx>
            <c:strRef>
              <c:f>EQ!$V$5</c:f>
              <c:strCache>
                <c:ptCount val="1"/>
                <c:pt idx="0">
                  <c:v>Dash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EQ!$U$6:$U$10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3">
                  <c:v>0</c:v>
                </c:pt>
                <c:pt idx="4">
                  <c:v>1</c:v>
                </c:pt>
              </c:numCache>
            </c:numRef>
          </c:xVal>
          <c:yVal>
            <c:numRef>
              <c:f>EQ!$V$6:$V$10</c:f>
              <c:numCache>
                <c:formatCode>General</c:formatCode>
                <c:ptCount val="5"/>
                <c:pt idx="0">
                  <c:v>45</c:v>
                </c:pt>
                <c:pt idx="1">
                  <c:v>45</c:v>
                </c:pt>
                <c:pt idx="3">
                  <c:v>40</c:v>
                </c:pt>
                <c:pt idx="4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CE-4903-BA03-24E641159DDB}"/>
            </c:ext>
          </c:extLst>
        </c:ser>
        <c:ser>
          <c:idx val="0"/>
          <c:order val="1"/>
          <c:tx>
            <c:strRef>
              <c:f>EQ!$J$20</c:f>
              <c:strCache>
                <c:ptCount val="1"/>
                <c:pt idx="0">
                  <c:v>Water Level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plus"/>
            <c:size val="27"/>
            <c:spPr>
              <a:solidFill>
                <a:srgbClr val="0000FF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1811047790611706E-2"/>
                  <c:y val="-7.7221182646286857E-2"/>
                </c:manualLayout>
              </c:layout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UPPER AQUIFER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CE-4903-BA03-24E641159DDB}"/>
                </c:ext>
              </c:extLst>
            </c:dLbl>
            <c:dLbl>
              <c:idx val="1"/>
              <c:layout>
                <c:manualLayout>
                  <c:x val="-5.7866742784420389E-3"/>
                  <c:y val="-0.12178872935000773"/>
                </c:manualLayout>
              </c:layout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 WELL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CE-4903-BA03-24E641159DDB}"/>
                </c:ext>
              </c:extLst>
            </c:dLbl>
            <c:dLbl>
              <c:idx val="2"/>
              <c:layout>
                <c:manualLayout>
                  <c:x val="-3.1496080449661346E-2"/>
                  <c:y val="-0.13234744480469363"/>
                </c:manualLayout>
              </c:layout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LOWER
AQUIFER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CE-4903-BA03-24E641159DDB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EQ!$I$21:$I$23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</c:v>
                </c:pt>
              </c:numCache>
            </c:numRef>
          </c:xVal>
          <c:yVal>
            <c:numRef>
              <c:f>EQ!$J$21:$J$23</c:f>
              <c:numCache>
                <c:formatCode>0.00</c:formatCode>
                <c:ptCount val="3"/>
                <c:pt idx="0" formatCode="General">
                  <c:v>45</c:v>
                </c:pt>
                <c:pt idx="1">
                  <c:v>40.024369583908076</c:v>
                </c:pt>
                <c:pt idx="2" formatCode="General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7CE-4903-BA03-24E641159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673775"/>
        <c:axId val="1"/>
      </c:scatterChart>
      <c:valAx>
        <c:axId val="426673775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LEVEL</a:t>
                </a:r>
              </a:p>
            </c:rich>
          </c:tx>
          <c:layout>
            <c:manualLayout>
              <c:xMode val="edge"/>
              <c:yMode val="edge"/>
              <c:x val="4.7244139898479698E-2"/>
              <c:y val="0.352941176470588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6673775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2910525941810618"/>
          <c:y val="0.10941503015423762"/>
          <c:w val="0.51865766138362401"/>
          <c:h val="0.74300439081482295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EQ!$A$8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rgbClr val="FF0000"/>
            </a:solidFill>
            <a:ln w="38100">
              <a:solidFill>
                <a:srgbClr val="FFFF00"/>
              </a:solidFill>
              <a:prstDash val="solid"/>
            </a:ln>
          </c:spPr>
          <c:invertIfNegative val="0"/>
          <c:cat>
            <c:strRef>
              <c:f>EQ!$B$4:$C$4</c:f>
              <c:strCache>
                <c:ptCount val="2"/>
                <c:pt idx="0">
                  <c:v>Upper</c:v>
                </c:pt>
                <c:pt idx="1">
                  <c:v>Lower</c:v>
                </c:pt>
              </c:strCache>
            </c:strRef>
          </c:cat>
          <c:val>
            <c:numRef>
              <c:f>EQ!$B$8:$C$8</c:f>
              <c:numCache>
                <c:formatCode>General</c:formatCode>
                <c:ptCount val="2"/>
                <c:pt idx="0">
                  <c:v>42.657951880159274</c:v>
                </c:pt>
                <c:pt idx="1">
                  <c:v>8709.6358995608098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FE-46A2-944F-3EE0C6E7B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431654127"/>
        <c:axId val="1"/>
      </c:barChart>
      <c:catAx>
        <c:axId val="4316541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  <c:max val="10000"/>
          <c:min val="1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TRANSMISSIVITY, FT²/D</a:t>
                </a:r>
              </a:p>
            </c:rich>
          </c:tx>
          <c:layout>
            <c:manualLayout>
              <c:xMode val="edge"/>
              <c:yMode val="edge"/>
              <c:x val="5.9701601310345208E-2"/>
              <c:y val="0.1908401688736702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in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1654127"/>
        <c:crosses val="autoZero"/>
        <c:crossBetween val="between"/>
      </c:valAx>
      <c:spPr>
        <a:noFill/>
        <a:ln w="381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22825534366904"/>
          <c:y val="9.4203231867187029E-2"/>
          <c:w val="0.80446036501357221"/>
          <c:h val="0.81159707454807284"/>
        </c:manualLayout>
      </c:layout>
      <c:scatterChart>
        <c:scatterStyle val="lineMarker"/>
        <c:varyColors val="0"/>
        <c:ser>
          <c:idx val="1"/>
          <c:order val="0"/>
          <c:tx>
            <c:strRef>
              <c:f>EQ!$V$5</c:f>
              <c:strCache>
                <c:ptCount val="1"/>
                <c:pt idx="0">
                  <c:v>Dash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EQ!$U$6:$U$10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3">
                  <c:v>0</c:v>
                </c:pt>
                <c:pt idx="4">
                  <c:v>1</c:v>
                </c:pt>
              </c:numCache>
            </c:numRef>
          </c:xVal>
          <c:yVal>
            <c:numRef>
              <c:f>EQ!$V$6:$V$10</c:f>
              <c:numCache>
                <c:formatCode>General</c:formatCode>
                <c:ptCount val="5"/>
                <c:pt idx="0">
                  <c:v>45</c:v>
                </c:pt>
                <c:pt idx="1">
                  <c:v>45</c:v>
                </c:pt>
                <c:pt idx="3">
                  <c:v>40</c:v>
                </c:pt>
                <c:pt idx="4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7A-40FA-A850-26B873BC0692}"/>
            </c:ext>
          </c:extLst>
        </c:ser>
        <c:ser>
          <c:idx val="0"/>
          <c:order val="1"/>
          <c:tx>
            <c:strRef>
              <c:f>EQ!$J$20</c:f>
              <c:strCache>
                <c:ptCount val="1"/>
                <c:pt idx="0">
                  <c:v>Water Level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plus"/>
            <c:size val="27"/>
            <c:spPr>
              <a:solidFill>
                <a:srgbClr val="0000FF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6.0034332106098764E-2"/>
                  <c:y val="-8.1643119013395826E-2"/>
                </c:manualLayout>
              </c:layout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UPPER AQUIFER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7A-40FA-A850-26B873BC0692}"/>
                </c:ext>
              </c:extLst>
            </c:dLbl>
            <c:dLbl>
              <c:idx val="1"/>
              <c:layout>
                <c:manualLayout>
                  <c:x val="-3.2486330043217881E-2"/>
                  <c:y val="-8.957031665134052E-2"/>
                </c:manualLayout>
              </c:layout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 WELL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7A-40FA-A850-26B873BC0692}"/>
                </c:ext>
              </c:extLst>
            </c:dLbl>
            <c:dLbl>
              <c:idx val="2"/>
              <c:layout>
                <c:manualLayout>
                  <c:x val="8.5763130220749551E-3"/>
                  <c:y val="-0.21207859428236842"/>
                </c:manualLayout>
              </c:layout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LOWER
AQUIFER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7A-40FA-A850-26B873BC0692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EQ!$I$21:$I$23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</c:v>
                </c:pt>
              </c:numCache>
            </c:numRef>
          </c:xVal>
          <c:yVal>
            <c:numRef>
              <c:f>EQ!$J$21:$J$23</c:f>
              <c:numCache>
                <c:formatCode>0.00</c:formatCode>
                <c:ptCount val="3"/>
                <c:pt idx="0" formatCode="General">
                  <c:v>45</c:v>
                </c:pt>
                <c:pt idx="1">
                  <c:v>40.024369583908076</c:v>
                </c:pt>
                <c:pt idx="2" formatCode="General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47A-40FA-A850-26B873BC0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331887"/>
        <c:axId val="1"/>
      </c:scatterChart>
      <c:valAx>
        <c:axId val="531331887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WATER LEVEL</a:t>
                </a:r>
              </a:p>
            </c:rich>
          </c:tx>
          <c:layout>
            <c:manualLayout>
              <c:xMode val="edge"/>
              <c:yMode val="edge"/>
              <c:x val="2.5729009542011905E-2"/>
              <c:y val="0.24275448211928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in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1331887"/>
        <c:crosses val="autoZero"/>
        <c:crossBetween val="midCat"/>
        <c:minorUnit val="0.5"/>
      </c:valAx>
      <c:spPr>
        <a:noFill/>
        <a:ln w="381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45699831365936"/>
          <c:y val="7.0754716981132074E-2"/>
          <c:w val="0.77403035413153454"/>
          <c:h val="0.61053567785892049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EQ!$A$8</c:f>
              <c:strCache>
                <c:ptCount val="1"/>
                <c:pt idx="0">
                  <c:v>T</c:v>
                </c:pt>
              </c:strCache>
            </c:strRef>
          </c:tx>
          <c:spPr>
            <a:solidFill>
              <a:srgbClr val="FF0000"/>
            </a:solidFill>
            <a:ln w="38100">
              <a:solidFill>
                <a:srgbClr val="FFFF00"/>
              </a:solidFill>
              <a:prstDash val="solid"/>
            </a:ln>
          </c:spPr>
          <c:invertIfNegative val="0"/>
          <c:cat>
            <c:strRef>
              <c:f>EQ!$B$4:$C$4</c:f>
              <c:strCache>
                <c:ptCount val="2"/>
                <c:pt idx="0">
                  <c:v>Upper</c:v>
                </c:pt>
                <c:pt idx="1">
                  <c:v>Lower</c:v>
                </c:pt>
              </c:strCache>
            </c:strRef>
          </c:cat>
          <c:val>
            <c:numRef>
              <c:f>EQ!$B$8:$C$8</c:f>
              <c:numCache>
                <c:formatCode>General</c:formatCode>
                <c:ptCount val="2"/>
                <c:pt idx="0">
                  <c:v>42.657951880159274</c:v>
                </c:pt>
                <c:pt idx="1">
                  <c:v>8709.6358995608098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AD-4CDD-8A12-2BCD328BD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431644143"/>
        <c:axId val="1"/>
      </c:barChart>
      <c:catAx>
        <c:axId val="431644143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  <c:max val="10000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TRANSMISSIVITY, FT²/D</a:t>
                </a:r>
              </a:p>
            </c:rich>
          </c:tx>
          <c:layout>
            <c:manualLayout>
              <c:xMode val="edge"/>
              <c:yMode val="edge"/>
              <c:x val="0.34738617200674543"/>
              <c:y val="0.847386615533161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in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1644143"/>
        <c:crosses val="max"/>
        <c:crossBetween val="between"/>
      </c:valAx>
      <c:spPr>
        <a:noFill/>
        <a:ln w="381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trlProps/ctrlProp1.xml><?xml version="1.0" encoding="utf-8"?>
<formControlPr xmlns="http://schemas.microsoft.com/office/spreadsheetml/2009/9/main" objectType="Scroll" dx="22" fmlaLink="EQ!$B$3" horiz="1" max="99" min="1" page="10" val="21"/>
</file>

<file path=xl/ctrlProps/ctrlProp2.xml><?xml version="1.0" encoding="utf-8"?>
<formControlPr xmlns="http://schemas.microsoft.com/office/spreadsheetml/2009/9/main" objectType="Scroll" dx="22" fmlaLink="EQ!$C$3" horiz="1" max="99" min="1" page="10" val="98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552450</xdr:colOff>
          <xdr:row>5</xdr:row>
          <xdr:rowOff>142875</xdr:rowOff>
        </xdr:from>
        <xdr:to>
          <xdr:col>12</xdr:col>
          <xdr:colOff>371475</xdr:colOff>
          <xdr:row>8</xdr:row>
          <xdr:rowOff>219075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CA426A5B-6CB4-4354-AF9B-4850F8393A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9525</xdr:colOff>
      <xdr:row>13</xdr:row>
      <xdr:rowOff>114300</xdr:rowOff>
    </xdr:from>
    <xdr:to>
      <xdr:col>12</xdr:col>
      <xdr:colOff>581025</xdr:colOff>
      <xdr:row>31</xdr:row>
      <xdr:rowOff>47625</xdr:rowOff>
    </xdr:to>
    <xdr:graphicFrame macro="">
      <xdr:nvGraphicFramePr>
        <xdr:cNvPr id="2051" name="Chart 3">
          <a:extLst>
            <a:ext uri="{FF2B5EF4-FFF2-40B4-BE49-F238E27FC236}">
              <a16:creationId xmlns:a16="http://schemas.microsoft.com/office/drawing/2014/main" id="{A1494844-F918-4682-B23B-12D0AC2556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14</xdr:row>
      <xdr:rowOff>104775</xdr:rowOff>
    </xdr:from>
    <xdr:to>
      <xdr:col>4</xdr:col>
      <xdr:colOff>485775</xdr:colOff>
      <xdr:row>30</xdr:row>
      <xdr:rowOff>190500</xdr:rowOff>
    </xdr:to>
    <xdr:graphicFrame macro="">
      <xdr:nvGraphicFramePr>
        <xdr:cNvPr id="2052" name="Chart 4">
          <a:extLst>
            <a:ext uri="{FF2B5EF4-FFF2-40B4-BE49-F238E27FC236}">
              <a16:creationId xmlns:a16="http://schemas.microsoft.com/office/drawing/2014/main" id="{675BAB28-5D4D-4E8C-9481-C0220772AC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571500</xdr:colOff>
      <xdr:row>8</xdr:row>
      <xdr:rowOff>180975</xdr:rowOff>
    </xdr:from>
    <xdr:to>
      <xdr:col>15</xdr:col>
      <xdr:colOff>180975</xdr:colOff>
      <xdr:row>12</xdr:row>
      <xdr:rowOff>180975</xdr:rowOff>
    </xdr:to>
    <xdr:grpSp>
      <xdr:nvGrpSpPr>
        <xdr:cNvPr id="2055" name="Group 7">
          <a:extLst>
            <a:ext uri="{FF2B5EF4-FFF2-40B4-BE49-F238E27FC236}">
              <a16:creationId xmlns:a16="http://schemas.microsoft.com/office/drawing/2014/main" id="{973FBEA6-F5AB-4107-86E1-145581A6910D}"/>
            </a:ext>
          </a:extLst>
        </xdr:cNvPr>
        <xdr:cNvGrpSpPr>
          <a:grpSpLocks/>
        </xdr:cNvGrpSpPr>
      </xdr:nvGrpSpPr>
      <xdr:grpSpPr bwMode="auto">
        <a:xfrm>
          <a:off x="2714625" y="2085975"/>
          <a:ext cx="6315075" cy="914400"/>
          <a:chOff x="304" y="147"/>
          <a:chExt cx="703" cy="1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50" name="Object 2" hidden="1">
                <a:extLst>
                  <a:ext uri="{63B3BB69-23CF-44E3-9099-C40C66FF867C}">
                    <a14:compatExt spid="_x0000_s2050"/>
                  </a:ext>
                  <a:ext uri="{FF2B5EF4-FFF2-40B4-BE49-F238E27FC236}">
                    <a16:creationId xmlns:a16="http://schemas.microsoft.com/office/drawing/2014/main" id="{E5A5AB5F-F565-44F2-922C-28705B38829B}"/>
                  </a:ext>
                </a:extLst>
              </xdr:cNvPr>
              <xdr:cNvSpPr/>
            </xdr:nvSpPr>
            <xdr:spPr bwMode="auto">
              <a:xfrm>
                <a:off x="304" y="152"/>
                <a:ext cx="703" cy="91"/>
              </a:xfrm>
              <a:prstGeom prst="rect">
                <a:avLst/>
              </a:prstGeom>
              <a:solidFill>
                <a:srgbClr val="FFFFFF" mc:Ignorable="a14" a14:legacySpreadsheetColorIndex="65"/>
              </a:solidFill>
              <a:ln>
                <a:noFill/>
              </a:ln>
              <a:effectLst/>
              <a:extLs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mc:Choice>
        <mc:Fallback/>
      </mc:AlternateContent>
      <xdr:sp macro="" textlink="">
        <xdr:nvSpPr>
          <xdr:cNvPr id="2053" name="Rectangle 5">
            <a:extLst>
              <a:ext uri="{FF2B5EF4-FFF2-40B4-BE49-F238E27FC236}">
                <a16:creationId xmlns:a16="http://schemas.microsoft.com/office/drawing/2014/main" id="{24CF2218-04FA-44D0-B959-CB6E0A9FEA61}"/>
              </a:ext>
            </a:extLst>
          </xdr:cNvPr>
          <xdr:cNvSpPr>
            <a:spLocks noChangeArrowheads="1"/>
          </xdr:cNvSpPr>
        </xdr:nvSpPr>
        <xdr:spPr bwMode="auto">
          <a:xfrm>
            <a:off x="460" y="150"/>
            <a:ext cx="145" cy="9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>
              <a:alpha val="5000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54" name="Rectangle 6">
            <a:extLst>
              <a:ext uri="{FF2B5EF4-FFF2-40B4-BE49-F238E27FC236}">
                <a16:creationId xmlns:a16="http://schemas.microsoft.com/office/drawing/2014/main" id="{8572B1C9-F065-43EB-879C-BC2242C41876}"/>
              </a:ext>
            </a:extLst>
          </xdr:cNvPr>
          <xdr:cNvSpPr>
            <a:spLocks noChangeArrowheads="1"/>
          </xdr:cNvSpPr>
        </xdr:nvSpPr>
        <xdr:spPr bwMode="auto">
          <a:xfrm>
            <a:off x="809" y="147"/>
            <a:ext cx="145" cy="9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>
              <a:alpha val="50000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9</xdr:col>
      <xdr:colOff>114300</xdr:colOff>
      <xdr:row>16</xdr:row>
      <xdr:rowOff>85725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EBCC2FED-8B73-41A1-8348-B9A1320E9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16</xdr:row>
      <xdr:rowOff>57150</xdr:rowOff>
    </xdr:from>
    <xdr:to>
      <xdr:col>9</xdr:col>
      <xdr:colOff>257175</xdr:colOff>
      <xdr:row>26</xdr:row>
      <xdr:rowOff>104775</xdr:rowOff>
    </xdr:to>
    <xdr:graphicFrame macro="">
      <xdr:nvGraphicFramePr>
        <xdr:cNvPr id="3074" name="Chart 2">
          <a:extLst>
            <a:ext uri="{FF2B5EF4-FFF2-40B4-BE49-F238E27FC236}">
              <a16:creationId xmlns:a16="http://schemas.microsoft.com/office/drawing/2014/main" id="{69C284B0-8FE4-4A31-865B-AD6D0B5DCD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247650</xdr:colOff>
          <xdr:row>27</xdr:row>
          <xdr:rowOff>66675</xdr:rowOff>
        </xdr:from>
        <xdr:to>
          <xdr:col>8</xdr:col>
          <xdr:colOff>438150</xdr:colOff>
          <xdr:row>27</xdr:row>
          <xdr:rowOff>219075</xdr:rowOff>
        </xdr:to>
        <xdr:sp macro="" textlink="">
          <xdr:nvSpPr>
            <xdr:cNvPr id="3075" name="Scroll Bar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43382412-FB6E-4BB9-81ED-5A8DD94634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247650</xdr:colOff>
          <xdr:row>28</xdr:row>
          <xdr:rowOff>66675</xdr:rowOff>
        </xdr:from>
        <xdr:to>
          <xdr:col>8</xdr:col>
          <xdr:colOff>438150</xdr:colOff>
          <xdr:row>28</xdr:row>
          <xdr:rowOff>219075</xdr:rowOff>
        </xdr:to>
        <xdr:sp macro="" textlink="">
          <xdr:nvSpPr>
            <xdr:cNvPr id="3076" name="Scroll Bar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6C57C58B-BAFA-4DC6-BF0B-B45703A367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V299"/>
  <sheetViews>
    <sheetView workbookViewId="0">
      <selection activeCell="C8" sqref="C8"/>
    </sheetView>
  </sheetViews>
  <sheetFormatPr defaultRowHeight="18" x14ac:dyDescent="0.25"/>
  <cols>
    <col min="1" max="1" width="10.5703125" style="1" bestFit="1" customWidth="1"/>
    <col min="2" max="2" width="10.5703125" style="1" customWidth="1"/>
    <col min="3" max="3" width="11" style="1" customWidth="1"/>
    <col min="4" max="4" width="11" style="1" hidden="1" customWidth="1"/>
    <col min="5" max="16384" width="9.140625" style="1"/>
  </cols>
  <sheetData>
    <row r="1" spans="1:22" x14ac:dyDescent="0.25">
      <c r="B1" s="1">
        <v>10000</v>
      </c>
      <c r="C1" s="1">
        <v>10000</v>
      </c>
    </row>
    <row r="2" spans="1:22" x14ac:dyDescent="0.25">
      <c r="B2" s="1">
        <v>10</v>
      </c>
      <c r="C2" s="1">
        <v>10</v>
      </c>
    </row>
    <row r="3" spans="1:22" x14ac:dyDescent="0.25">
      <c r="B3" s="1">
        <v>21</v>
      </c>
      <c r="C3" s="1">
        <v>98</v>
      </c>
    </row>
    <row r="4" spans="1:22" ht="21" x14ac:dyDescent="0.35">
      <c r="B4" s="1" t="s">
        <v>0</v>
      </c>
      <c r="C4" s="1" t="s">
        <v>1</v>
      </c>
      <c r="F4" s="4" t="s">
        <v>12</v>
      </c>
      <c r="G4" s="1">
        <v>200</v>
      </c>
      <c r="H4" s="1" t="s">
        <v>14</v>
      </c>
      <c r="J4" s="4" t="s">
        <v>17</v>
      </c>
      <c r="K4" s="1">
        <f>2*PI()/LN(EQ!G4/EQ!G5)</f>
        <v>0.82663675012586835</v>
      </c>
    </row>
    <row r="5" spans="1:22" ht="21" x14ac:dyDescent="0.35">
      <c r="A5" s="1" t="s">
        <v>3</v>
      </c>
      <c r="B5" s="1">
        <v>45</v>
      </c>
      <c r="C5" s="1">
        <v>40</v>
      </c>
      <c r="E5" s="1" t="s">
        <v>14</v>
      </c>
      <c r="F5" s="4" t="s">
        <v>13</v>
      </c>
      <c r="G5" s="1">
        <v>0.1</v>
      </c>
      <c r="H5" s="1" t="s">
        <v>14</v>
      </c>
      <c r="U5"/>
      <c r="V5" t="s">
        <v>11</v>
      </c>
    </row>
    <row r="6" spans="1:22" x14ac:dyDescent="0.25">
      <c r="A6" s="1" t="s">
        <v>2</v>
      </c>
      <c r="B6" s="1">
        <f>B8/B7</f>
        <v>4.2657951880159271</v>
      </c>
      <c r="C6" s="1">
        <f>C8/C7</f>
        <v>870.96358995608102</v>
      </c>
      <c r="E6" s="1" t="s">
        <v>15</v>
      </c>
      <c r="U6">
        <v>0</v>
      </c>
      <c r="V6">
        <f>EQ!J21</f>
        <v>45</v>
      </c>
    </row>
    <row r="7" spans="1:22" x14ac:dyDescent="0.25">
      <c r="A7" s="1" t="s">
        <v>4</v>
      </c>
      <c r="B7" s="1">
        <v>10</v>
      </c>
      <c r="C7" s="1">
        <v>10</v>
      </c>
      <c r="E7" s="1" t="s">
        <v>14</v>
      </c>
      <c r="U7">
        <v>1</v>
      </c>
      <c r="V7">
        <f>V6</f>
        <v>45</v>
      </c>
    </row>
    <row r="8" spans="1:22" x14ac:dyDescent="0.25">
      <c r="A8" s="1" t="s">
        <v>7</v>
      </c>
      <c r="B8" s="1">
        <f>10^(LOG(B1/B2)*B3/100)*B2</f>
        <v>42.657951880159274</v>
      </c>
      <c r="C8" s="1">
        <f>10^(LOG(C1/C2)*C3/100)*C2</f>
        <v>8709.6358995608098</v>
      </c>
      <c r="D8" s="1">
        <f>SUM(B8:C8)*$K$4</f>
        <v>7234.9677455017818</v>
      </c>
      <c r="E8" s="1" t="s">
        <v>20</v>
      </c>
      <c r="U8"/>
      <c r="V8"/>
    </row>
    <row r="9" spans="1:22" x14ac:dyDescent="0.25">
      <c r="A9" s="1" t="s">
        <v>18</v>
      </c>
      <c r="B9" s="1">
        <f>B8*B5</f>
        <v>1919.6078346071674</v>
      </c>
      <c r="C9" s="1">
        <f>C8*C5</f>
        <v>348385.43598243239</v>
      </c>
      <c r="D9" s="1">
        <f>SUM(B9:C9)*$K$4</f>
        <v>289575.02297361748</v>
      </c>
      <c r="U9">
        <v>0</v>
      </c>
      <c r="V9">
        <f>EQ!J23</f>
        <v>40</v>
      </c>
    </row>
    <row r="10" spans="1:22" x14ac:dyDescent="0.25">
      <c r="A10" s="1" t="s">
        <v>8</v>
      </c>
      <c r="B10" s="1">
        <f>(B5-$B$14)*$K$4*B8</f>
        <v>175.45381790831436</v>
      </c>
      <c r="C10" s="1">
        <f>(C5-$B$14)*$K$4*C8</f>
        <v>-175.45381790833903</v>
      </c>
      <c r="E10" s="1" t="s">
        <v>19</v>
      </c>
      <c r="U10">
        <v>1</v>
      </c>
      <c r="V10">
        <f>V9</f>
        <v>40</v>
      </c>
    </row>
    <row r="11" spans="1:22" x14ac:dyDescent="0.25">
      <c r="A11" s="1" t="s">
        <v>8</v>
      </c>
      <c r="B11" s="6">
        <f>B10/192.5</f>
        <v>0.91144840471851618</v>
      </c>
      <c r="C11" s="6">
        <f>C10/192.5</f>
        <v>-0.9114484047186443</v>
      </c>
      <c r="D11" s="6"/>
      <c r="E11" s="7" t="s">
        <v>16</v>
      </c>
      <c r="U11"/>
      <c r="V11"/>
    </row>
    <row r="12" spans="1:22" x14ac:dyDescent="0.25">
      <c r="U12"/>
      <c r="V12"/>
    </row>
    <row r="13" spans="1:22" x14ac:dyDescent="0.25">
      <c r="A13" s="1" t="s">
        <v>9</v>
      </c>
      <c r="B13" s="3">
        <v>0</v>
      </c>
      <c r="C13" s="7" t="s">
        <v>16</v>
      </c>
      <c r="E13" s="5"/>
      <c r="U13"/>
      <c r="V13"/>
    </row>
    <row r="14" spans="1:22" x14ac:dyDescent="0.25">
      <c r="A14" s="1" t="s">
        <v>10</v>
      </c>
      <c r="B14" s="3">
        <f>(D9+B13*192.5)/D8</f>
        <v>40.024369583908076</v>
      </c>
      <c r="C14" s="1" t="s">
        <v>14</v>
      </c>
      <c r="U14"/>
      <c r="V14"/>
    </row>
    <row r="15" spans="1:22" x14ac:dyDescent="0.25">
      <c r="L15"/>
      <c r="M15"/>
      <c r="N15"/>
      <c r="O15"/>
      <c r="U15"/>
      <c r="V15"/>
    </row>
    <row r="16" spans="1:22" x14ac:dyDescent="0.25">
      <c r="L16"/>
      <c r="M16"/>
      <c r="N16"/>
      <c r="O16"/>
      <c r="U16"/>
      <c r="V16"/>
    </row>
    <row r="17" spans="9:22" x14ac:dyDescent="0.25">
      <c r="L17"/>
      <c r="M17"/>
      <c r="N17"/>
      <c r="O17"/>
      <c r="U17"/>
      <c r="V17"/>
    </row>
    <row r="18" spans="9:22" x14ac:dyDescent="0.25">
      <c r="L18"/>
      <c r="M18"/>
      <c r="N18"/>
      <c r="O18"/>
      <c r="U18"/>
      <c r="V18"/>
    </row>
    <row r="19" spans="9:22" x14ac:dyDescent="0.25">
      <c r="L19"/>
      <c r="M19"/>
      <c r="N19"/>
      <c r="O19"/>
      <c r="U19"/>
      <c r="V19"/>
    </row>
    <row r="20" spans="9:22" x14ac:dyDescent="0.25">
      <c r="I20" t="s">
        <v>5</v>
      </c>
      <c r="J20" t="s">
        <v>6</v>
      </c>
      <c r="L20"/>
      <c r="M20"/>
      <c r="N20"/>
      <c r="O20"/>
      <c r="U20"/>
      <c r="V20"/>
    </row>
    <row r="21" spans="9:22" x14ac:dyDescent="0.25">
      <c r="I21">
        <v>0</v>
      </c>
      <c r="J21">
        <f>B5</f>
        <v>45</v>
      </c>
      <c r="L21"/>
      <c r="M21" s="2"/>
      <c r="N21" s="2"/>
      <c r="O21" s="2"/>
      <c r="U21"/>
      <c r="V21"/>
    </row>
    <row r="22" spans="9:22" x14ac:dyDescent="0.25">
      <c r="I22">
        <v>1</v>
      </c>
      <c r="J22" s="2">
        <f>B14</f>
        <v>40.024369583908076</v>
      </c>
      <c r="L22"/>
      <c r="M22" s="2"/>
      <c r="N22" s="2"/>
      <c r="O22" s="2"/>
      <c r="U22"/>
      <c r="V22"/>
    </row>
    <row r="23" spans="9:22" x14ac:dyDescent="0.25">
      <c r="I23">
        <v>0</v>
      </c>
      <c r="J23">
        <f>C5</f>
        <v>40</v>
      </c>
      <c r="L23"/>
      <c r="M23" s="2"/>
      <c r="N23" s="2"/>
      <c r="O23" s="2"/>
      <c r="U23"/>
      <c r="V23"/>
    </row>
    <row r="24" spans="9:22" x14ac:dyDescent="0.25">
      <c r="I24"/>
      <c r="J24"/>
      <c r="L24"/>
      <c r="M24"/>
      <c r="N24"/>
      <c r="O24"/>
      <c r="U24"/>
      <c r="V24"/>
    </row>
    <row r="25" spans="9:22" x14ac:dyDescent="0.25">
      <c r="I25"/>
      <c r="J25"/>
      <c r="L25"/>
      <c r="M25"/>
      <c r="N25"/>
      <c r="O25"/>
      <c r="U25"/>
      <c r="V25"/>
    </row>
    <row r="26" spans="9:22" x14ac:dyDescent="0.25">
      <c r="I26"/>
      <c r="J26"/>
      <c r="U26"/>
      <c r="V26"/>
    </row>
    <row r="27" spans="9:22" x14ac:dyDescent="0.25">
      <c r="U27"/>
      <c r="V27"/>
    </row>
    <row r="28" spans="9:22" x14ac:dyDescent="0.25">
      <c r="U28"/>
      <c r="V28"/>
    </row>
    <row r="29" spans="9:22" x14ac:dyDescent="0.25">
      <c r="U29"/>
      <c r="V29"/>
    </row>
    <row r="30" spans="9:22" x14ac:dyDescent="0.25">
      <c r="U30"/>
      <c r="V30"/>
    </row>
    <row r="31" spans="9:22" x14ac:dyDescent="0.25">
      <c r="U31"/>
      <c r="V31"/>
    </row>
    <row r="32" spans="9:22" x14ac:dyDescent="0.25">
      <c r="U32"/>
      <c r="V32"/>
    </row>
    <row r="33" spans="21:22" x14ac:dyDescent="0.25">
      <c r="U33"/>
      <c r="V33"/>
    </row>
    <row r="34" spans="21:22" x14ac:dyDescent="0.25">
      <c r="U34"/>
      <c r="V34"/>
    </row>
    <row r="35" spans="21:22" x14ac:dyDescent="0.25">
      <c r="U35"/>
      <c r="V35"/>
    </row>
    <row r="36" spans="21:22" x14ac:dyDescent="0.25">
      <c r="U36"/>
      <c r="V36"/>
    </row>
    <row r="37" spans="21:22" x14ac:dyDescent="0.25">
      <c r="U37"/>
      <c r="V37"/>
    </row>
    <row r="38" spans="21:22" x14ac:dyDescent="0.25">
      <c r="U38"/>
      <c r="V38"/>
    </row>
    <row r="39" spans="21:22" x14ac:dyDescent="0.25">
      <c r="U39"/>
      <c r="V39"/>
    </row>
    <row r="40" spans="21:22" x14ac:dyDescent="0.25">
      <c r="U40"/>
      <c r="V40"/>
    </row>
    <row r="41" spans="21:22" x14ac:dyDescent="0.25">
      <c r="U41"/>
      <c r="V41"/>
    </row>
    <row r="42" spans="21:22" x14ac:dyDescent="0.25">
      <c r="U42"/>
      <c r="V42"/>
    </row>
    <row r="43" spans="21:22" x14ac:dyDescent="0.25">
      <c r="U43"/>
      <c r="V43"/>
    </row>
    <row r="44" spans="21:22" x14ac:dyDescent="0.25">
      <c r="U44"/>
      <c r="V44"/>
    </row>
    <row r="45" spans="21:22" x14ac:dyDescent="0.25">
      <c r="U45"/>
      <c r="V45"/>
    </row>
    <row r="46" spans="21:22" x14ac:dyDescent="0.25">
      <c r="U46"/>
      <c r="V46"/>
    </row>
    <row r="47" spans="21:22" x14ac:dyDescent="0.25">
      <c r="U47"/>
      <c r="V47"/>
    </row>
    <row r="48" spans="21:22" x14ac:dyDescent="0.25">
      <c r="U48"/>
      <c r="V48"/>
    </row>
    <row r="49" spans="21:22" x14ac:dyDescent="0.25">
      <c r="U49"/>
      <c r="V49"/>
    </row>
    <row r="50" spans="21:22" x14ac:dyDescent="0.25">
      <c r="U50"/>
      <c r="V50"/>
    </row>
    <row r="51" spans="21:22" x14ac:dyDescent="0.25">
      <c r="U51"/>
      <c r="V51"/>
    </row>
    <row r="52" spans="21:22" x14ac:dyDescent="0.25">
      <c r="U52"/>
      <c r="V52"/>
    </row>
    <row r="53" spans="21:22" x14ac:dyDescent="0.25">
      <c r="U53"/>
      <c r="V53"/>
    </row>
    <row r="54" spans="21:22" x14ac:dyDescent="0.25">
      <c r="U54"/>
      <c r="V54"/>
    </row>
    <row r="55" spans="21:22" x14ac:dyDescent="0.25">
      <c r="U55"/>
      <c r="V55"/>
    </row>
    <row r="56" spans="21:22" x14ac:dyDescent="0.25">
      <c r="U56"/>
      <c r="V56"/>
    </row>
    <row r="57" spans="21:22" x14ac:dyDescent="0.25">
      <c r="U57"/>
      <c r="V57"/>
    </row>
    <row r="58" spans="21:22" x14ac:dyDescent="0.25">
      <c r="U58"/>
      <c r="V58"/>
    </row>
    <row r="59" spans="21:22" x14ac:dyDescent="0.25">
      <c r="U59"/>
      <c r="V59"/>
    </row>
    <row r="60" spans="21:22" x14ac:dyDescent="0.25">
      <c r="U60"/>
      <c r="V60"/>
    </row>
    <row r="61" spans="21:22" x14ac:dyDescent="0.25">
      <c r="U61"/>
      <c r="V61"/>
    </row>
    <row r="62" spans="21:22" x14ac:dyDescent="0.25">
      <c r="U62"/>
      <c r="V62"/>
    </row>
    <row r="63" spans="21:22" x14ac:dyDescent="0.25">
      <c r="U63"/>
      <c r="V63"/>
    </row>
    <row r="64" spans="21:22" x14ac:dyDescent="0.25">
      <c r="U64"/>
      <c r="V64"/>
    </row>
    <row r="65" spans="21:22" x14ac:dyDescent="0.25">
      <c r="U65"/>
      <c r="V65"/>
    </row>
    <row r="66" spans="21:22" x14ac:dyDescent="0.25">
      <c r="U66"/>
      <c r="V66"/>
    </row>
    <row r="67" spans="21:22" x14ac:dyDescent="0.25">
      <c r="U67"/>
      <c r="V67"/>
    </row>
    <row r="68" spans="21:22" x14ac:dyDescent="0.25">
      <c r="U68"/>
      <c r="V68"/>
    </row>
    <row r="69" spans="21:22" x14ac:dyDescent="0.25">
      <c r="U69"/>
      <c r="V69"/>
    </row>
    <row r="70" spans="21:22" x14ac:dyDescent="0.25">
      <c r="U70"/>
      <c r="V70"/>
    </row>
    <row r="71" spans="21:22" x14ac:dyDescent="0.25">
      <c r="U71"/>
      <c r="V71"/>
    </row>
    <row r="72" spans="21:22" x14ac:dyDescent="0.25">
      <c r="U72"/>
      <c r="V72"/>
    </row>
    <row r="73" spans="21:22" x14ac:dyDescent="0.25">
      <c r="U73"/>
      <c r="V73"/>
    </row>
    <row r="74" spans="21:22" x14ac:dyDescent="0.25">
      <c r="U74"/>
      <c r="V74"/>
    </row>
    <row r="75" spans="21:22" x14ac:dyDescent="0.25">
      <c r="U75"/>
      <c r="V75"/>
    </row>
    <row r="76" spans="21:22" x14ac:dyDescent="0.25">
      <c r="U76"/>
      <c r="V76"/>
    </row>
    <row r="77" spans="21:22" x14ac:dyDescent="0.25">
      <c r="U77"/>
      <c r="V77"/>
    </row>
    <row r="78" spans="21:22" x14ac:dyDescent="0.25">
      <c r="U78"/>
      <c r="V78"/>
    </row>
    <row r="79" spans="21:22" x14ac:dyDescent="0.25">
      <c r="U79"/>
      <c r="V79"/>
    </row>
    <row r="80" spans="21:22" x14ac:dyDescent="0.25">
      <c r="U80"/>
      <c r="V80"/>
    </row>
    <row r="81" spans="21:22" x14ac:dyDescent="0.25">
      <c r="U81"/>
      <c r="V81"/>
    </row>
    <row r="82" spans="21:22" x14ac:dyDescent="0.25">
      <c r="U82"/>
      <c r="V82"/>
    </row>
    <row r="83" spans="21:22" x14ac:dyDescent="0.25">
      <c r="U83"/>
      <c r="V83"/>
    </row>
    <row r="84" spans="21:22" x14ac:dyDescent="0.25">
      <c r="U84"/>
      <c r="V84"/>
    </row>
    <row r="85" spans="21:22" x14ac:dyDescent="0.25">
      <c r="U85"/>
      <c r="V85"/>
    </row>
    <row r="86" spans="21:22" x14ac:dyDescent="0.25">
      <c r="U86"/>
      <c r="V86"/>
    </row>
    <row r="87" spans="21:22" x14ac:dyDescent="0.25">
      <c r="U87"/>
      <c r="V87"/>
    </row>
    <row r="88" spans="21:22" x14ac:dyDescent="0.25">
      <c r="U88"/>
      <c r="V88"/>
    </row>
    <row r="89" spans="21:22" x14ac:dyDescent="0.25">
      <c r="U89"/>
      <c r="V89"/>
    </row>
    <row r="90" spans="21:22" x14ac:dyDescent="0.25">
      <c r="U90"/>
      <c r="V90"/>
    </row>
    <row r="91" spans="21:22" x14ac:dyDescent="0.25">
      <c r="U91"/>
      <c r="V91"/>
    </row>
    <row r="92" spans="21:22" x14ac:dyDescent="0.25">
      <c r="U92"/>
      <c r="V92"/>
    </row>
    <row r="93" spans="21:22" x14ac:dyDescent="0.25">
      <c r="U93"/>
      <c r="V93"/>
    </row>
    <row r="94" spans="21:22" x14ac:dyDescent="0.25">
      <c r="U94"/>
      <c r="V94"/>
    </row>
    <row r="95" spans="21:22" x14ac:dyDescent="0.25">
      <c r="U95"/>
      <c r="V95"/>
    </row>
    <row r="96" spans="21:22" x14ac:dyDescent="0.25">
      <c r="U96"/>
      <c r="V96"/>
    </row>
    <row r="97" spans="21:22" x14ac:dyDescent="0.25">
      <c r="U97"/>
      <c r="V97"/>
    </row>
    <row r="98" spans="21:22" x14ac:dyDescent="0.25">
      <c r="U98"/>
      <c r="V98"/>
    </row>
    <row r="99" spans="21:22" x14ac:dyDescent="0.25">
      <c r="U99"/>
      <c r="V99"/>
    </row>
    <row r="100" spans="21:22" x14ac:dyDescent="0.25">
      <c r="U100"/>
      <c r="V100"/>
    </row>
    <row r="101" spans="21:22" x14ac:dyDescent="0.25">
      <c r="U101"/>
      <c r="V101"/>
    </row>
    <row r="102" spans="21:22" x14ac:dyDescent="0.25">
      <c r="U102"/>
      <c r="V102"/>
    </row>
    <row r="103" spans="21:22" x14ac:dyDescent="0.25">
      <c r="U103"/>
      <c r="V103"/>
    </row>
    <row r="104" spans="21:22" x14ac:dyDescent="0.25">
      <c r="U104"/>
      <c r="V104"/>
    </row>
    <row r="105" spans="21:22" x14ac:dyDescent="0.25">
      <c r="U105"/>
      <c r="V105"/>
    </row>
    <row r="106" spans="21:22" x14ac:dyDescent="0.25">
      <c r="U106"/>
      <c r="V106"/>
    </row>
    <row r="107" spans="21:22" x14ac:dyDescent="0.25">
      <c r="U107"/>
      <c r="V107"/>
    </row>
    <row r="108" spans="21:22" x14ac:dyDescent="0.25">
      <c r="U108"/>
      <c r="V108"/>
    </row>
    <row r="109" spans="21:22" x14ac:dyDescent="0.25">
      <c r="U109"/>
      <c r="V109"/>
    </row>
    <row r="110" spans="21:22" x14ac:dyDescent="0.25">
      <c r="U110"/>
      <c r="V110"/>
    </row>
    <row r="111" spans="21:22" x14ac:dyDescent="0.25">
      <c r="U111"/>
      <c r="V111"/>
    </row>
    <row r="112" spans="21:22" x14ac:dyDescent="0.25">
      <c r="U112"/>
      <c r="V112"/>
    </row>
    <row r="113" spans="21:22" x14ac:dyDescent="0.25">
      <c r="U113"/>
      <c r="V113"/>
    </row>
    <row r="114" spans="21:22" x14ac:dyDescent="0.25">
      <c r="U114"/>
      <c r="V114"/>
    </row>
    <row r="115" spans="21:22" x14ac:dyDescent="0.25">
      <c r="U115"/>
      <c r="V115"/>
    </row>
    <row r="116" spans="21:22" x14ac:dyDescent="0.25">
      <c r="U116"/>
      <c r="V116"/>
    </row>
    <row r="117" spans="21:22" x14ac:dyDescent="0.25">
      <c r="U117"/>
      <c r="V117"/>
    </row>
    <row r="118" spans="21:22" x14ac:dyDescent="0.25">
      <c r="U118"/>
      <c r="V118"/>
    </row>
    <row r="119" spans="21:22" x14ac:dyDescent="0.25">
      <c r="U119"/>
      <c r="V119"/>
    </row>
    <row r="120" spans="21:22" x14ac:dyDescent="0.25">
      <c r="U120"/>
      <c r="V120"/>
    </row>
    <row r="121" spans="21:22" x14ac:dyDescent="0.25">
      <c r="U121"/>
      <c r="V121"/>
    </row>
    <row r="122" spans="21:22" x14ac:dyDescent="0.25">
      <c r="U122"/>
      <c r="V122"/>
    </row>
    <row r="123" spans="21:22" x14ac:dyDescent="0.25">
      <c r="U123"/>
      <c r="V123"/>
    </row>
    <row r="124" spans="21:22" x14ac:dyDescent="0.25">
      <c r="U124"/>
      <c r="V124"/>
    </row>
    <row r="125" spans="21:22" x14ac:dyDescent="0.25">
      <c r="U125"/>
      <c r="V125"/>
    </row>
    <row r="126" spans="21:22" x14ac:dyDescent="0.25">
      <c r="U126"/>
      <c r="V126"/>
    </row>
    <row r="127" spans="21:22" x14ac:dyDescent="0.25">
      <c r="U127"/>
      <c r="V127"/>
    </row>
    <row r="128" spans="21:22" x14ac:dyDescent="0.25">
      <c r="U128"/>
      <c r="V128"/>
    </row>
    <row r="129" spans="21:22" x14ac:dyDescent="0.25">
      <c r="U129"/>
      <c r="V129"/>
    </row>
    <row r="130" spans="21:22" x14ac:dyDescent="0.25">
      <c r="U130"/>
      <c r="V130"/>
    </row>
    <row r="131" spans="21:22" x14ac:dyDescent="0.25">
      <c r="U131"/>
      <c r="V131"/>
    </row>
    <row r="132" spans="21:22" x14ac:dyDescent="0.25">
      <c r="U132"/>
      <c r="V132"/>
    </row>
    <row r="133" spans="21:22" x14ac:dyDescent="0.25">
      <c r="U133"/>
      <c r="V133"/>
    </row>
    <row r="134" spans="21:22" x14ac:dyDescent="0.25">
      <c r="U134"/>
      <c r="V134"/>
    </row>
    <row r="135" spans="21:22" x14ac:dyDescent="0.25">
      <c r="U135"/>
      <c r="V135"/>
    </row>
    <row r="136" spans="21:22" x14ac:dyDescent="0.25">
      <c r="U136"/>
      <c r="V136"/>
    </row>
    <row r="137" spans="21:22" x14ac:dyDescent="0.25">
      <c r="U137"/>
      <c r="V137"/>
    </row>
    <row r="138" spans="21:22" x14ac:dyDescent="0.25">
      <c r="U138"/>
      <c r="V138"/>
    </row>
    <row r="139" spans="21:22" x14ac:dyDescent="0.25">
      <c r="U139"/>
      <c r="V139"/>
    </row>
    <row r="140" spans="21:22" x14ac:dyDescent="0.25">
      <c r="U140"/>
      <c r="V140"/>
    </row>
    <row r="141" spans="21:22" x14ac:dyDescent="0.25">
      <c r="U141"/>
      <c r="V141"/>
    </row>
    <row r="142" spans="21:22" x14ac:dyDescent="0.25">
      <c r="U142"/>
      <c r="V142"/>
    </row>
    <row r="143" spans="21:22" x14ac:dyDescent="0.25">
      <c r="U143"/>
      <c r="V143"/>
    </row>
    <row r="144" spans="21:22" x14ac:dyDescent="0.25">
      <c r="U144"/>
      <c r="V144"/>
    </row>
    <row r="145" spans="21:22" x14ac:dyDescent="0.25">
      <c r="U145"/>
      <c r="V145"/>
    </row>
    <row r="146" spans="21:22" x14ac:dyDescent="0.25">
      <c r="U146"/>
      <c r="V146"/>
    </row>
    <row r="147" spans="21:22" x14ac:dyDescent="0.25">
      <c r="U147"/>
      <c r="V147"/>
    </row>
    <row r="148" spans="21:22" x14ac:dyDescent="0.25">
      <c r="U148"/>
      <c r="V148"/>
    </row>
    <row r="149" spans="21:22" x14ac:dyDescent="0.25">
      <c r="U149"/>
      <c r="V149"/>
    </row>
    <row r="150" spans="21:22" x14ac:dyDescent="0.25">
      <c r="U150"/>
      <c r="V150"/>
    </row>
    <row r="151" spans="21:22" x14ac:dyDescent="0.25">
      <c r="U151"/>
      <c r="V151"/>
    </row>
    <row r="152" spans="21:22" x14ac:dyDescent="0.25">
      <c r="U152"/>
      <c r="V152"/>
    </row>
    <row r="153" spans="21:22" x14ac:dyDescent="0.25">
      <c r="U153"/>
      <c r="V153"/>
    </row>
    <row r="154" spans="21:22" x14ac:dyDescent="0.25">
      <c r="U154"/>
      <c r="V154"/>
    </row>
    <row r="155" spans="21:22" x14ac:dyDescent="0.25">
      <c r="U155"/>
      <c r="V155"/>
    </row>
    <row r="156" spans="21:22" x14ac:dyDescent="0.25">
      <c r="U156"/>
      <c r="V156"/>
    </row>
    <row r="157" spans="21:22" x14ac:dyDescent="0.25">
      <c r="U157"/>
      <c r="V157"/>
    </row>
    <row r="158" spans="21:22" x14ac:dyDescent="0.25">
      <c r="U158"/>
      <c r="V158"/>
    </row>
    <row r="159" spans="21:22" x14ac:dyDescent="0.25">
      <c r="U159"/>
      <c r="V159"/>
    </row>
    <row r="160" spans="21:22" x14ac:dyDescent="0.25">
      <c r="U160"/>
      <c r="V160"/>
    </row>
    <row r="161" spans="21:22" x14ac:dyDescent="0.25">
      <c r="U161"/>
      <c r="V161"/>
    </row>
    <row r="162" spans="21:22" x14ac:dyDescent="0.25">
      <c r="U162"/>
      <c r="V162"/>
    </row>
    <row r="163" spans="21:22" x14ac:dyDescent="0.25">
      <c r="U163"/>
      <c r="V163"/>
    </row>
    <row r="164" spans="21:22" x14ac:dyDescent="0.25">
      <c r="U164"/>
      <c r="V164"/>
    </row>
    <row r="165" spans="21:22" x14ac:dyDescent="0.25">
      <c r="U165"/>
      <c r="V165"/>
    </row>
    <row r="166" spans="21:22" x14ac:dyDescent="0.25">
      <c r="U166"/>
      <c r="V166"/>
    </row>
    <row r="167" spans="21:22" x14ac:dyDescent="0.25">
      <c r="U167"/>
      <c r="V167"/>
    </row>
    <row r="168" spans="21:22" x14ac:dyDescent="0.25">
      <c r="U168"/>
      <c r="V168"/>
    </row>
    <row r="169" spans="21:22" x14ac:dyDescent="0.25">
      <c r="U169"/>
      <c r="V169"/>
    </row>
    <row r="170" spans="21:22" x14ac:dyDescent="0.25">
      <c r="U170"/>
      <c r="V170"/>
    </row>
    <row r="171" spans="21:22" x14ac:dyDescent="0.25">
      <c r="U171"/>
      <c r="V171"/>
    </row>
    <row r="172" spans="21:22" x14ac:dyDescent="0.25">
      <c r="U172"/>
      <c r="V172"/>
    </row>
    <row r="173" spans="21:22" x14ac:dyDescent="0.25">
      <c r="U173"/>
      <c r="V173"/>
    </row>
    <row r="174" spans="21:22" x14ac:dyDescent="0.25">
      <c r="U174"/>
      <c r="V174"/>
    </row>
    <row r="175" spans="21:22" x14ac:dyDescent="0.25">
      <c r="U175"/>
      <c r="V175"/>
    </row>
    <row r="176" spans="21:22" x14ac:dyDescent="0.25">
      <c r="U176"/>
      <c r="V176"/>
    </row>
    <row r="177" spans="21:22" x14ac:dyDescent="0.25">
      <c r="U177"/>
      <c r="V177"/>
    </row>
    <row r="178" spans="21:22" x14ac:dyDescent="0.25">
      <c r="U178"/>
      <c r="V178"/>
    </row>
    <row r="179" spans="21:22" x14ac:dyDescent="0.25">
      <c r="U179"/>
      <c r="V179"/>
    </row>
    <row r="180" spans="21:22" x14ac:dyDescent="0.25">
      <c r="U180"/>
      <c r="V180"/>
    </row>
    <row r="181" spans="21:22" x14ac:dyDescent="0.25">
      <c r="U181"/>
      <c r="V181"/>
    </row>
    <row r="182" spans="21:22" x14ac:dyDescent="0.25">
      <c r="U182"/>
      <c r="V182"/>
    </row>
    <row r="183" spans="21:22" x14ac:dyDescent="0.25">
      <c r="U183"/>
      <c r="V183"/>
    </row>
    <row r="184" spans="21:22" x14ac:dyDescent="0.25">
      <c r="U184"/>
      <c r="V184"/>
    </row>
    <row r="185" spans="21:22" x14ac:dyDescent="0.25">
      <c r="U185"/>
      <c r="V185"/>
    </row>
    <row r="186" spans="21:22" x14ac:dyDescent="0.25">
      <c r="U186"/>
      <c r="V186"/>
    </row>
    <row r="187" spans="21:22" x14ac:dyDescent="0.25">
      <c r="U187"/>
      <c r="V187"/>
    </row>
    <row r="188" spans="21:22" x14ac:dyDescent="0.25">
      <c r="U188"/>
      <c r="V188"/>
    </row>
    <row r="189" spans="21:22" x14ac:dyDescent="0.25">
      <c r="U189"/>
      <c r="V189"/>
    </row>
    <row r="190" spans="21:22" x14ac:dyDescent="0.25">
      <c r="U190"/>
      <c r="V190"/>
    </row>
    <row r="191" spans="21:22" x14ac:dyDescent="0.25">
      <c r="U191"/>
      <c r="V191"/>
    </row>
    <row r="192" spans="21:22" x14ac:dyDescent="0.25">
      <c r="U192"/>
      <c r="V192"/>
    </row>
    <row r="193" spans="21:22" x14ac:dyDescent="0.25">
      <c r="U193"/>
      <c r="V193"/>
    </row>
    <row r="194" spans="21:22" x14ac:dyDescent="0.25">
      <c r="U194"/>
      <c r="V194"/>
    </row>
    <row r="195" spans="21:22" x14ac:dyDescent="0.25">
      <c r="U195"/>
      <c r="V195"/>
    </row>
    <row r="196" spans="21:22" x14ac:dyDescent="0.25">
      <c r="U196"/>
      <c r="V196"/>
    </row>
    <row r="197" spans="21:22" x14ac:dyDescent="0.25">
      <c r="U197"/>
      <c r="V197"/>
    </row>
    <row r="198" spans="21:22" x14ac:dyDescent="0.25">
      <c r="U198"/>
      <c r="V198"/>
    </row>
    <row r="199" spans="21:22" x14ac:dyDescent="0.25">
      <c r="U199"/>
      <c r="V199"/>
    </row>
    <row r="200" spans="21:22" x14ac:dyDescent="0.25">
      <c r="U200"/>
      <c r="V200"/>
    </row>
    <row r="201" spans="21:22" x14ac:dyDescent="0.25">
      <c r="U201"/>
      <c r="V201"/>
    </row>
    <row r="202" spans="21:22" x14ac:dyDescent="0.25">
      <c r="U202"/>
      <c r="V202"/>
    </row>
    <row r="203" spans="21:22" x14ac:dyDescent="0.25">
      <c r="U203"/>
      <c r="V203"/>
    </row>
    <row r="204" spans="21:22" x14ac:dyDescent="0.25">
      <c r="U204"/>
      <c r="V204"/>
    </row>
    <row r="205" spans="21:22" x14ac:dyDescent="0.25">
      <c r="U205"/>
      <c r="V205"/>
    </row>
    <row r="206" spans="21:22" x14ac:dyDescent="0.25">
      <c r="U206"/>
      <c r="V206"/>
    </row>
    <row r="207" spans="21:22" x14ac:dyDescent="0.25">
      <c r="U207"/>
      <c r="V207"/>
    </row>
    <row r="208" spans="21:22" x14ac:dyDescent="0.25">
      <c r="U208"/>
      <c r="V208"/>
    </row>
    <row r="209" spans="21:22" x14ac:dyDescent="0.25">
      <c r="U209"/>
      <c r="V209"/>
    </row>
    <row r="210" spans="21:22" x14ac:dyDescent="0.25">
      <c r="U210"/>
      <c r="V210"/>
    </row>
    <row r="211" spans="21:22" x14ac:dyDescent="0.25">
      <c r="U211"/>
      <c r="V211"/>
    </row>
    <row r="212" spans="21:22" x14ac:dyDescent="0.25">
      <c r="U212"/>
      <c r="V212"/>
    </row>
    <row r="213" spans="21:22" x14ac:dyDescent="0.25">
      <c r="U213"/>
      <c r="V213"/>
    </row>
    <row r="214" spans="21:22" x14ac:dyDescent="0.25">
      <c r="U214"/>
      <c r="V214"/>
    </row>
    <row r="215" spans="21:22" x14ac:dyDescent="0.25">
      <c r="U215"/>
      <c r="V215"/>
    </row>
    <row r="216" spans="21:22" x14ac:dyDescent="0.25">
      <c r="U216"/>
      <c r="V216"/>
    </row>
    <row r="217" spans="21:22" x14ac:dyDescent="0.25">
      <c r="U217"/>
      <c r="V217"/>
    </row>
    <row r="218" spans="21:22" x14ac:dyDescent="0.25">
      <c r="U218"/>
      <c r="V218"/>
    </row>
    <row r="219" spans="21:22" x14ac:dyDescent="0.25">
      <c r="U219"/>
      <c r="V219"/>
    </row>
    <row r="220" spans="21:22" x14ac:dyDescent="0.25">
      <c r="U220"/>
      <c r="V220"/>
    </row>
    <row r="221" spans="21:22" x14ac:dyDescent="0.25">
      <c r="U221"/>
      <c r="V221"/>
    </row>
    <row r="222" spans="21:22" x14ac:dyDescent="0.25">
      <c r="U222"/>
      <c r="V222"/>
    </row>
    <row r="223" spans="21:22" x14ac:dyDescent="0.25">
      <c r="U223"/>
      <c r="V223"/>
    </row>
    <row r="224" spans="21:22" x14ac:dyDescent="0.25">
      <c r="U224"/>
      <c r="V224"/>
    </row>
    <row r="225" spans="21:22" x14ac:dyDescent="0.25">
      <c r="U225"/>
      <c r="V225"/>
    </row>
    <row r="226" spans="21:22" x14ac:dyDescent="0.25">
      <c r="U226"/>
      <c r="V226"/>
    </row>
    <row r="227" spans="21:22" x14ac:dyDescent="0.25">
      <c r="U227"/>
      <c r="V227"/>
    </row>
    <row r="228" spans="21:22" x14ac:dyDescent="0.25">
      <c r="U228"/>
      <c r="V228"/>
    </row>
    <row r="229" spans="21:22" x14ac:dyDescent="0.25">
      <c r="U229"/>
      <c r="V229"/>
    </row>
    <row r="230" spans="21:22" x14ac:dyDescent="0.25">
      <c r="U230"/>
      <c r="V230"/>
    </row>
    <row r="231" spans="21:22" x14ac:dyDescent="0.25">
      <c r="U231"/>
      <c r="V231"/>
    </row>
    <row r="232" spans="21:22" x14ac:dyDescent="0.25">
      <c r="U232"/>
      <c r="V232"/>
    </row>
    <row r="233" spans="21:22" x14ac:dyDescent="0.25">
      <c r="U233"/>
      <c r="V233"/>
    </row>
    <row r="234" spans="21:22" x14ac:dyDescent="0.25">
      <c r="U234"/>
      <c r="V234"/>
    </row>
    <row r="235" spans="21:22" x14ac:dyDescent="0.25">
      <c r="U235"/>
      <c r="V235"/>
    </row>
    <row r="236" spans="21:22" x14ac:dyDescent="0.25">
      <c r="U236"/>
      <c r="V236"/>
    </row>
    <row r="237" spans="21:22" x14ac:dyDescent="0.25">
      <c r="U237"/>
      <c r="V237"/>
    </row>
    <row r="238" spans="21:22" x14ac:dyDescent="0.25">
      <c r="U238"/>
      <c r="V238"/>
    </row>
    <row r="239" spans="21:22" x14ac:dyDescent="0.25">
      <c r="U239"/>
      <c r="V239"/>
    </row>
    <row r="240" spans="21:22" x14ac:dyDescent="0.25">
      <c r="U240"/>
      <c r="V240"/>
    </row>
    <row r="241" spans="21:22" x14ac:dyDescent="0.25">
      <c r="U241"/>
      <c r="V241"/>
    </row>
    <row r="242" spans="21:22" x14ac:dyDescent="0.25">
      <c r="U242"/>
      <c r="V242"/>
    </row>
    <row r="243" spans="21:22" x14ac:dyDescent="0.25">
      <c r="U243"/>
      <c r="V243"/>
    </row>
    <row r="244" spans="21:22" x14ac:dyDescent="0.25">
      <c r="U244"/>
      <c r="V244"/>
    </row>
    <row r="245" spans="21:22" x14ac:dyDescent="0.25">
      <c r="U245"/>
      <c r="V245"/>
    </row>
    <row r="246" spans="21:22" x14ac:dyDescent="0.25">
      <c r="U246"/>
      <c r="V246"/>
    </row>
    <row r="247" spans="21:22" x14ac:dyDescent="0.25">
      <c r="U247"/>
      <c r="V247"/>
    </row>
    <row r="248" spans="21:22" x14ac:dyDescent="0.25">
      <c r="U248"/>
      <c r="V248"/>
    </row>
    <row r="249" spans="21:22" x14ac:dyDescent="0.25">
      <c r="U249"/>
      <c r="V249"/>
    </row>
    <row r="250" spans="21:22" x14ac:dyDescent="0.25">
      <c r="U250"/>
      <c r="V250"/>
    </row>
    <row r="251" spans="21:22" x14ac:dyDescent="0.25">
      <c r="U251"/>
      <c r="V251"/>
    </row>
    <row r="252" spans="21:22" x14ac:dyDescent="0.25">
      <c r="U252"/>
      <c r="V252"/>
    </row>
    <row r="253" spans="21:22" x14ac:dyDescent="0.25">
      <c r="U253"/>
      <c r="V253"/>
    </row>
    <row r="254" spans="21:22" x14ac:dyDescent="0.25">
      <c r="U254"/>
      <c r="V254"/>
    </row>
    <row r="255" spans="21:22" x14ac:dyDescent="0.25">
      <c r="U255"/>
      <c r="V255"/>
    </row>
    <row r="256" spans="21:22" x14ac:dyDescent="0.25">
      <c r="U256"/>
      <c r="V256"/>
    </row>
    <row r="257" spans="21:22" x14ac:dyDescent="0.25">
      <c r="U257"/>
      <c r="V257"/>
    </row>
    <row r="258" spans="21:22" x14ac:dyDescent="0.25">
      <c r="U258"/>
      <c r="V258"/>
    </row>
    <row r="259" spans="21:22" x14ac:dyDescent="0.25">
      <c r="U259"/>
      <c r="V259"/>
    </row>
    <row r="260" spans="21:22" x14ac:dyDescent="0.25">
      <c r="U260"/>
      <c r="V260"/>
    </row>
    <row r="261" spans="21:22" x14ac:dyDescent="0.25">
      <c r="U261"/>
      <c r="V261"/>
    </row>
    <row r="262" spans="21:22" x14ac:dyDescent="0.25">
      <c r="U262"/>
      <c r="V262"/>
    </row>
    <row r="263" spans="21:22" x14ac:dyDescent="0.25">
      <c r="U263"/>
      <c r="V263"/>
    </row>
    <row r="264" spans="21:22" x14ac:dyDescent="0.25">
      <c r="U264"/>
      <c r="V264"/>
    </row>
    <row r="265" spans="21:22" x14ac:dyDescent="0.25">
      <c r="U265"/>
      <c r="V265"/>
    </row>
    <row r="266" spans="21:22" x14ac:dyDescent="0.25">
      <c r="U266"/>
      <c r="V266"/>
    </row>
    <row r="267" spans="21:22" x14ac:dyDescent="0.25">
      <c r="U267"/>
      <c r="V267"/>
    </row>
    <row r="268" spans="21:22" x14ac:dyDescent="0.25">
      <c r="U268"/>
      <c r="V268"/>
    </row>
    <row r="269" spans="21:22" x14ac:dyDescent="0.25">
      <c r="U269"/>
      <c r="V269"/>
    </row>
    <row r="270" spans="21:22" x14ac:dyDescent="0.25">
      <c r="U270"/>
      <c r="V270"/>
    </row>
    <row r="271" spans="21:22" x14ac:dyDescent="0.25">
      <c r="U271"/>
      <c r="V271"/>
    </row>
    <row r="272" spans="21:22" x14ac:dyDescent="0.25">
      <c r="U272"/>
      <c r="V272"/>
    </row>
    <row r="273" spans="21:22" x14ac:dyDescent="0.25">
      <c r="U273"/>
      <c r="V273"/>
    </row>
    <row r="274" spans="21:22" x14ac:dyDescent="0.25">
      <c r="U274"/>
      <c r="V274"/>
    </row>
    <row r="275" spans="21:22" x14ac:dyDescent="0.25">
      <c r="U275"/>
      <c r="V275"/>
    </row>
    <row r="276" spans="21:22" x14ac:dyDescent="0.25">
      <c r="U276"/>
      <c r="V276"/>
    </row>
    <row r="277" spans="21:22" x14ac:dyDescent="0.25">
      <c r="U277"/>
      <c r="V277"/>
    </row>
    <row r="278" spans="21:22" x14ac:dyDescent="0.25">
      <c r="U278"/>
      <c r="V278"/>
    </row>
    <row r="279" spans="21:22" x14ac:dyDescent="0.25">
      <c r="U279"/>
      <c r="V279"/>
    </row>
    <row r="280" spans="21:22" x14ac:dyDescent="0.25">
      <c r="U280"/>
      <c r="V280"/>
    </row>
    <row r="281" spans="21:22" x14ac:dyDescent="0.25">
      <c r="U281"/>
      <c r="V281"/>
    </row>
    <row r="282" spans="21:22" x14ac:dyDescent="0.25">
      <c r="U282"/>
      <c r="V282"/>
    </row>
    <row r="283" spans="21:22" x14ac:dyDescent="0.25">
      <c r="U283"/>
      <c r="V283"/>
    </row>
    <row r="284" spans="21:22" x14ac:dyDescent="0.25">
      <c r="U284"/>
      <c r="V284"/>
    </row>
    <row r="285" spans="21:22" x14ac:dyDescent="0.25">
      <c r="U285"/>
      <c r="V285"/>
    </row>
    <row r="286" spans="21:22" x14ac:dyDescent="0.25">
      <c r="U286"/>
      <c r="V286"/>
    </row>
    <row r="287" spans="21:22" x14ac:dyDescent="0.25">
      <c r="U287"/>
      <c r="V287"/>
    </row>
    <row r="288" spans="21:22" x14ac:dyDescent="0.25">
      <c r="U288"/>
      <c r="V288"/>
    </row>
    <row r="289" spans="21:22" x14ac:dyDescent="0.25">
      <c r="U289"/>
      <c r="V289"/>
    </row>
    <row r="290" spans="21:22" x14ac:dyDescent="0.25">
      <c r="U290"/>
      <c r="V290"/>
    </row>
    <row r="291" spans="21:22" x14ac:dyDescent="0.25">
      <c r="U291"/>
      <c r="V291"/>
    </row>
    <row r="292" spans="21:22" x14ac:dyDescent="0.25">
      <c r="U292"/>
      <c r="V292"/>
    </row>
    <row r="293" spans="21:22" x14ac:dyDescent="0.25">
      <c r="U293"/>
      <c r="V293"/>
    </row>
    <row r="294" spans="21:22" x14ac:dyDescent="0.25">
      <c r="U294"/>
      <c r="V294"/>
    </row>
    <row r="295" spans="21:22" x14ac:dyDescent="0.25">
      <c r="U295"/>
      <c r="V295"/>
    </row>
    <row r="296" spans="21:22" x14ac:dyDescent="0.25">
      <c r="U296"/>
      <c r="V296"/>
    </row>
    <row r="297" spans="21:22" x14ac:dyDescent="0.25">
      <c r="U297"/>
      <c r="V297"/>
    </row>
    <row r="298" spans="21:22" x14ac:dyDescent="0.25">
      <c r="U298"/>
      <c r="V298"/>
    </row>
    <row r="299" spans="21:22" x14ac:dyDescent="0.25">
      <c r="U299"/>
      <c r="V299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>
              <from>
                <xdr:col>6</xdr:col>
                <xdr:colOff>552450</xdr:colOff>
                <xdr:row>5</xdr:row>
                <xdr:rowOff>142875</xdr:rowOff>
              </from>
              <to>
                <xdr:col>12</xdr:col>
                <xdr:colOff>371475</xdr:colOff>
                <xdr:row>8</xdr:row>
                <xdr:rowOff>219075</xdr:rowOff>
              </to>
            </anchor>
          </objectPr>
        </oleObject>
      </mc:Choice>
      <mc:Fallback>
        <oleObject progId="Equation.3" shapeId="2049" r:id="rId4"/>
      </mc:Fallback>
    </mc:AlternateContent>
    <mc:AlternateContent xmlns:mc="http://schemas.openxmlformats.org/markup-compatibility/2006">
      <mc:Choice Requires="x14">
        <oleObject progId="Equation.3" shapeId="2050" r:id="rId6">
          <objectPr defaultSize="0" autoPict="0" r:id="rId7">
            <anchor moveWithCells="1" sizeWithCells="1">
              <from>
                <xdr:col>4</xdr:col>
                <xdr:colOff>571500</xdr:colOff>
                <xdr:row>8</xdr:row>
                <xdr:rowOff>228600</xdr:rowOff>
              </from>
              <to>
                <xdr:col>15</xdr:col>
                <xdr:colOff>180975</xdr:colOff>
                <xdr:row>12</xdr:row>
                <xdr:rowOff>142875</xdr:rowOff>
              </to>
            </anchor>
          </objectPr>
        </oleObject>
      </mc:Choice>
      <mc:Fallback>
        <oleObject progId="Equation.3" shapeId="205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8:A29"/>
  <sheetViews>
    <sheetView showGridLines="0" tabSelected="1" workbookViewId="0">
      <selection activeCell="V28" sqref="U28:V28"/>
    </sheetView>
  </sheetViews>
  <sheetFormatPr defaultRowHeight="12.75" x14ac:dyDescent="0.2"/>
  <cols>
    <col min="1" max="1" width="9.5703125" bestFit="1" customWidth="1"/>
  </cols>
  <sheetData>
    <row r="28" spans="1:1" ht="21" customHeight="1" x14ac:dyDescent="0.2">
      <c r="A28" s="8" t="s">
        <v>0</v>
      </c>
    </row>
    <row r="29" spans="1:1" ht="21" customHeight="1" x14ac:dyDescent="0.2">
      <c r="A29" s="8" t="s">
        <v>1</v>
      </c>
    </row>
  </sheetData>
  <phoneticPr fontId="4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3" name="Scroll Bar 3">
              <controlPr defaultSize="0" autoPict="0">
                <anchor moveWithCells="1">
                  <from>
                    <xdr:col>1</xdr:col>
                    <xdr:colOff>247650</xdr:colOff>
                    <xdr:row>27</xdr:row>
                    <xdr:rowOff>66675</xdr:rowOff>
                  </from>
                  <to>
                    <xdr:col>8</xdr:col>
                    <xdr:colOff>438150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4" name="Scroll Bar 4">
              <controlPr defaultSize="0" autoPict="0">
                <anchor moveWithCells="1">
                  <from>
                    <xdr:col>1</xdr:col>
                    <xdr:colOff>247650</xdr:colOff>
                    <xdr:row>28</xdr:row>
                    <xdr:rowOff>66675</xdr:rowOff>
                  </from>
                  <to>
                    <xdr:col>8</xdr:col>
                    <xdr:colOff>438150</xdr:colOff>
                    <xdr:row>28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EQ</vt:lpstr>
      <vt:lpstr>SHOW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J Halford</dc:creator>
  <cp:lastModifiedBy>Halford, Keith J.</cp:lastModifiedBy>
  <dcterms:created xsi:type="dcterms:W3CDTF">2001-04-21T18:48:10Z</dcterms:created>
  <dcterms:modified xsi:type="dcterms:W3CDTF">2018-06-06T21:17:58Z</dcterms:modified>
</cp:coreProperties>
</file>